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EAB4E17B-9A65-4BFE-A9C3-4E9D472CC9F5}" xr6:coauthVersionLast="36" xr6:coauthVersionMax="36" xr10:uidLastSave="{00000000-0000-0000-0000-000000000000}"/>
  <bookViews>
    <workbookView xWindow="0" yWindow="0" windowWidth="22260" windowHeight="12645" xr2:uid="{00000000-000D-0000-FFFF-FFFF00000000}"/>
  </bookViews>
  <sheets>
    <sheet name="Sheet1" sheetId="1" r:id="rId1"/>
  </sheets>
  <externalReferences>
    <externalReference r:id="rId2"/>
  </externalReferences>
  <definedNames>
    <definedName name="コロナ禍において原油価格・物価高騰等に直面する生活者や事業者に対する支援">[1]―!$AD$2:$AD$3</definedName>
    <definedName name="コロナ感染症への対応として必要な事業">[1]―!$C$2:$C$2</definedName>
    <definedName name="個人を対象とした給付金等">[1]―!$M$2:$M$3</definedName>
    <definedName name="国の予算年度">[1]―!$AJ$2:$AJ$3</definedName>
    <definedName name="対象外経費に臨時交付金を充当していない">[1]―!$G$2:$G$2</definedName>
    <definedName name="特定事業者等支援">[1]―!$K$2:$K$3</definedName>
    <definedName name="補助・単独">[1]―!$A$2:$A$3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 l="1"/>
  <c r="D29" i="1"/>
  <c r="L28" i="1"/>
  <c r="D28" i="1"/>
  <c r="L27" i="1"/>
  <c r="D27" i="1"/>
  <c r="L26" i="1"/>
  <c r="K26" i="1" s="1"/>
  <c r="D26" i="1"/>
  <c r="L25" i="1"/>
  <c r="D25" i="1"/>
  <c r="L24" i="1"/>
  <c r="D24" i="1"/>
  <c r="L23" i="1"/>
  <c r="D23" i="1"/>
  <c r="L22" i="1"/>
  <c r="K22" i="1" s="1"/>
  <c r="D22" i="1"/>
  <c r="L21" i="1"/>
  <c r="D21" i="1"/>
  <c r="L20" i="1"/>
  <c r="D20" i="1"/>
  <c r="L19" i="1"/>
  <c r="D19" i="1"/>
  <c r="L18" i="1"/>
  <c r="K18" i="1" s="1"/>
  <c r="D18" i="1"/>
  <c r="L17" i="1"/>
  <c r="D17" i="1"/>
  <c r="L16" i="1"/>
  <c r="D16" i="1"/>
  <c r="L15" i="1"/>
  <c r="D15" i="1"/>
  <c r="L14" i="1"/>
  <c r="K14" i="1" s="1"/>
  <c r="D14" i="1"/>
  <c r="L13" i="1"/>
  <c r="D13" i="1"/>
  <c r="L12" i="1"/>
  <c r="K12" i="1" s="1"/>
  <c r="D12" i="1"/>
  <c r="L11" i="1"/>
  <c r="K11" i="1"/>
  <c r="D11" i="1"/>
  <c r="L10" i="1"/>
  <c r="K10" i="1" s="1"/>
  <c r="D10" i="1"/>
  <c r="L9" i="1"/>
  <c r="D9" i="1"/>
  <c r="L8" i="1"/>
  <c r="K8" i="1" s="1"/>
  <c r="D8" i="1"/>
  <c r="L7" i="1"/>
  <c r="K7" i="1" s="1"/>
  <c r="D7" i="1"/>
  <c r="R6" i="1"/>
  <c r="Q6" i="1"/>
  <c r="P6" i="1"/>
  <c r="O6" i="1"/>
  <c r="N6" i="1"/>
  <c r="M6" i="1"/>
  <c r="K15" i="1" l="1"/>
  <c r="K16" i="1"/>
  <c r="K19" i="1"/>
  <c r="K20" i="1"/>
  <c r="K23" i="1"/>
  <c r="K24" i="1"/>
  <c r="K27" i="1"/>
  <c r="K28" i="1"/>
  <c r="K29" i="1"/>
  <c r="K9" i="1"/>
  <c r="K13" i="1"/>
  <c r="K17" i="1"/>
  <c r="K21" i="1"/>
  <c r="K25" i="1"/>
  <c r="L6" i="1"/>
  <c r="K6" i="1" l="1"/>
</calcChain>
</file>

<file path=xl/sharedStrings.xml><?xml version="1.0" encoding="utf-8"?>
<sst xmlns="http://schemas.openxmlformats.org/spreadsheetml/2006/main" count="456" uniqueCount="137">
  <si>
    <t>補助・単独</t>
  </si>
  <si>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4"/>
  </si>
  <si>
    <t>交付対象事業の名称</t>
  </si>
  <si>
    <t>所管</t>
  </si>
  <si>
    <t>交付金の区分</t>
    <rPh sb="0" eb="3">
      <t>コウフキン</t>
    </rPh>
    <rPh sb="4" eb="6">
      <t>クブン</t>
    </rPh>
    <phoneticPr fontId="4"/>
  </si>
  <si>
    <t>対象外経費に臨時交付金を充当していない</t>
    <rPh sb="0" eb="2">
      <t>タイショウ</t>
    </rPh>
    <rPh sb="2" eb="3">
      <t>ガイ</t>
    </rPh>
    <rPh sb="3" eb="5">
      <t>ケイヒ</t>
    </rPh>
    <rPh sb="6" eb="8">
      <t>リンジ</t>
    </rPh>
    <rPh sb="8" eb="11">
      <t>コウフキン</t>
    </rPh>
    <rPh sb="12" eb="14">
      <t>ジュウトウ</t>
    </rPh>
    <phoneticPr fontId="4"/>
  </si>
  <si>
    <t>種類</t>
    <rPh sb="0" eb="2">
      <t>シュルイ</t>
    </rPh>
    <phoneticPr fontId="4"/>
  </si>
  <si>
    <t>Ａ</t>
  </si>
  <si>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3"/>
  </si>
  <si>
    <t>協力要請推進枠又は検査促進枠の地方負担分に充当</t>
    <rPh sb="0" eb="2">
      <t>キョウリョク</t>
    </rPh>
    <rPh sb="2" eb="4">
      <t>ヨウセイ</t>
    </rPh>
    <rPh sb="4" eb="6">
      <t>スイシン</t>
    </rPh>
    <rPh sb="6" eb="7">
      <t>ワク</t>
    </rPh>
    <rPh sb="7" eb="8">
      <t>マタ</t>
    </rPh>
    <rPh sb="9" eb="11">
      <t>ケンサ</t>
    </rPh>
    <rPh sb="11" eb="13">
      <t>ソクシン</t>
    </rPh>
    <rPh sb="13" eb="14">
      <t>ワク</t>
    </rPh>
    <rPh sb="15" eb="17">
      <t>チホウ</t>
    </rPh>
    <rPh sb="17" eb="20">
      <t>フタンブン</t>
    </rPh>
    <rPh sb="21" eb="23">
      <t>ジュウトウ</t>
    </rPh>
    <phoneticPr fontId="4"/>
  </si>
  <si>
    <t>特定事業者等支援</t>
    <rPh sb="0" eb="2">
      <t>トクテイ</t>
    </rPh>
    <rPh sb="2" eb="5">
      <t>ジギョウシャ</t>
    </rPh>
    <rPh sb="5" eb="6">
      <t>トウ</t>
    </rPh>
    <rPh sb="6" eb="8">
      <t>シエン</t>
    </rPh>
    <phoneticPr fontId="3"/>
  </si>
  <si>
    <t>個人を対象とした給付金等</t>
    <phoneticPr fontId="3"/>
  </si>
  <si>
    <t>基金</t>
    <rPh sb="0" eb="2">
      <t>キキン</t>
    </rPh>
    <phoneticPr fontId="3"/>
  </si>
  <si>
    <t>事業
始期</t>
  </si>
  <si>
    <t>事業
終期</t>
  </si>
  <si>
    <t>成果目標（可能な限り定量的指標を設定）</t>
    <phoneticPr fontId="3"/>
  </si>
  <si>
    <t>地域住民への周知方法（HP,広報紙など）</t>
    <phoneticPr fontId="3"/>
  </si>
  <si>
    <t>参考資料</t>
  </si>
  <si>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3"/>
  </si>
  <si>
    <t>備考②
（事業の終期が令和５年３月を超えることが見込まれる場合、その事情）</t>
    <rPh sb="5" eb="7">
      <t>ジギョウ</t>
    </rPh>
    <rPh sb="8" eb="10">
      <t>シュウキ</t>
    </rPh>
    <rPh sb="11" eb="13">
      <t>レイワ</t>
    </rPh>
    <rPh sb="14" eb="15">
      <t>ネン</t>
    </rPh>
    <rPh sb="16" eb="17">
      <t>ガツ</t>
    </rPh>
    <rPh sb="18" eb="19">
      <t>コ</t>
    </rPh>
    <rPh sb="24" eb="26">
      <t>ミコ</t>
    </rPh>
    <rPh sb="29" eb="31">
      <t>バアイ</t>
    </rPh>
    <rPh sb="34" eb="36">
      <t>ジジョウ</t>
    </rPh>
    <phoneticPr fontId="3"/>
  </si>
  <si>
    <t>予算区分</t>
    <rPh sb="0" eb="2">
      <t>ヨサン</t>
    </rPh>
    <rPh sb="2" eb="4">
      <t>クブン</t>
    </rPh>
    <phoneticPr fontId="3"/>
  </si>
  <si>
    <t>コロナ感染症への対応として必要な事業</t>
    <phoneticPr fontId="4"/>
  </si>
  <si>
    <t>⑨を選択した場合、より効果があると考える理由</t>
    <phoneticPr fontId="4"/>
  </si>
  <si>
    <t>総事業費</t>
  </si>
  <si>
    <t>Ｂ</t>
    <phoneticPr fontId="4"/>
  </si>
  <si>
    <t>Ｃ</t>
    <phoneticPr fontId="4"/>
  </si>
  <si>
    <t>Ｄ</t>
    <phoneticPr fontId="4"/>
  </si>
  <si>
    <t>Ｂ’</t>
    <phoneticPr fontId="4"/>
  </si>
  <si>
    <t>Ｂ’’</t>
    <phoneticPr fontId="4"/>
  </si>
  <si>
    <t>Ｂ’’’</t>
    <phoneticPr fontId="4"/>
  </si>
  <si>
    <t>Ｂ’’’’</t>
    <phoneticPr fontId="4"/>
  </si>
  <si>
    <t>経済対策との関係</t>
    <phoneticPr fontId="4"/>
  </si>
  <si>
    <t>交付対象経費</t>
    <rPh sb="0" eb="2">
      <t>コウフ</t>
    </rPh>
    <rPh sb="2" eb="4">
      <t>タイショウ</t>
    </rPh>
    <rPh sb="4" eb="6">
      <t>ケイヒ</t>
    </rPh>
    <phoneticPr fontId="4"/>
  </si>
  <si>
    <t>国のR3予算分（交付限度額①、②、③、④）</t>
    <phoneticPr fontId="4"/>
  </si>
  <si>
    <t>国のR4予算分（交付限度額⑤）</t>
    <phoneticPr fontId="4"/>
  </si>
  <si>
    <t>国のR4予算分（交付限度額⑥）</t>
    <phoneticPr fontId="4"/>
  </si>
  <si>
    <t>国のR4予算分（交付限度額⑦）</t>
    <phoneticPr fontId="4"/>
  </si>
  <si>
    <t>国庫補助額</t>
    <rPh sb="0" eb="2">
      <t>コッコ</t>
    </rPh>
    <rPh sb="2" eb="4">
      <t>ホジョ</t>
    </rPh>
    <rPh sb="4" eb="5">
      <t>ガク</t>
    </rPh>
    <phoneticPr fontId="4"/>
  </si>
  <si>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4"/>
  </si>
  <si>
    <t>合計</t>
    <phoneticPr fontId="4"/>
  </si>
  <si>
    <t>単</t>
  </si>
  <si>
    <t>－</t>
  </si>
  <si>
    <t>キャッシュレス決済推進事業③</t>
  </si>
  <si>
    <t>通常交付金</t>
  </si>
  <si>
    <t>○</t>
  </si>
  <si>
    <t>③-Ⅰ-５．生活・暮らしへの支援</t>
  </si>
  <si>
    <t>①新型コロナウイルス感染症の影響により売り上げが落ち込む町内中小企業者を支援すること、及び町内外の方々の購買意欲を高め、町内経済活性化を図ることを目的に、町内外の方々が町内中小企業者でキャッシュレス決済を行った場合、買い物代金の一部をポイントとして付与する。
②買い物代金の20％付与で買い物１回あたり上限4,000円、期間中の合計で上限20,000円
③ポイント還元分15,265千円
委託料（決済事業者選定、プロモーション実施、店舗対応業務、参加者募集、普及促進業務）2,062千円
④一般の方々</t>
  </si>
  <si>
    <t>R4.4</t>
  </si>
  <si>
    <t>R4.8</t>
  </si>
  <si>
    <t>HP</t>
  </si>
  <si>
    <t>R4当初（地）</t>
  </si>
  <si>
    <t>新規市場販路開拓支援事業</t>
  </si>
  <si>
    <t>③-Ⅰ-４．事業者への支援</t>
  </si>
  <si>
    <t>①新型コロナウイルス感染症の影響を受ける事業者を支援するため、町内で生産される農産物の市場調査を行い、新型コロナウイルス収束後に備えた体制整備、付加価値向上を図るもの。ブランディングや社会実証を行う。
②調査、専門家招へい、販売戦略提案、PR及びテスト販売等。
③委託料（現地調査、市場調査、ブランディング・販売戦略策定、報告書作成）8,000千円
④町内生産者、消費者</t>
  </si>
  <si>
    <t>R4.7</t>
  </si>
  <si>
    <t>R5.2</t>
  </si>
  <si>
    <t>テスト販売、フェア等の開催件数：2件</t>
  </si>
  <si>
    <t>合宿誘致事業②</t>
  </si>
  <si>
    <t>①新型コロナウイルス感染症の拡大によって経営への影響を受けている大槌町内の宿泊事業者等を支援するため、大槌町外の学校に通学する者の団体を主な対象として、大槌町内における合宿・学習旅行を誘致するとともに当該団体の合宿・学習旅行費用を助成し、将来へつながる宿泊需要を喚起するもの。
②広告費・宿泊費・移動費、運営経費
③委託料（広告費・宿泊費・移動費、運営経費）3,300千円
④学校関係、宿泊事業者</t>
  </si>
  <si>
    <t>R5.3</t>
  </si>
  <si>
    <t>誘致件数：15団体（380名）</t>
  </si>
  <si>
    <t>おおつち魅力発信事業</t>
  </si>
  <si>
    <t>①新型コロナウイルス感染症の影響を受ける事業者への支援を目的として、これまで繋がりがあった首都圏の企業や団体関係者を対象に町の特産品をPRするための交流会を開催するもの。同時に郷土芸能を披露し、来町促進を行うことで、コロナ禍で大きな打撃を受けている観光・飲食・宿泊セクターの活性化を目指すもの。
②ネットワーク交流会事業費
③委託料（開催案内チラシ制作、PR用袋制作、会場設営業務、郷土芸能運営業務）1,000千円、事務費（旅費、消耗品費）400千円
④主に首都圏の関連団体等</t>
  </si>
  <si>
    <t>R4.11</t>
  </si>
  <si>
    <t>交流会参加者数：80名</t>
  </si>
  <si>
    <t>おおつちの宿魅力創出事業</t>
  </si>
  <si>
    <t>①新型コロナウイルス感染症の影響を受ける町内宿泊施設を支援するため、宿泊費の助成や独自の魅力向上を発信し、コロナ後を見据えた誘客を図るもの。
②1）宿泊費の助成、2）各宿泊施設の独自の魅力発信事業（ネット予約・広告・動画配信など）
③委託料（事業助成金25,000、企画運営2,500、広告宣伝2,500）30,000千円
④町内宿泊事業者</t>
  </si>
  <si>
    <t>R4.5</t>
  </si>
  <si>
    <t>R4.12</t>
  </si>
  <si>
    <t>参画宿泊事業者数：11事業者</t>
  </si>
  <si>
    <t>おおつちの飲食店チャレンジ事業</t>
  </si>
  <si>
    <t>①新型コロナウイルス感染症の影響を受ける町内飲食店を支援するため、各飲食店において、各店舗独自又は、グループ毎の魅力向上・発信し、コロナ後を見据えた誘客を図るもの。
②一部メニューの割引、PR費用など
③委託料（事業助成金17,000、企画運営1,500、広告宣伝1,500）20,000千円
④町内飲食店</t>
  </si>
  <si>
    <t>参画飲食店数：30店</t>
  </si>
  <si>
    <t>地域商品券事業</t>
  </si>
  <si>
    <t>①町内店舗で使用できるプレミアム付商品券を発行し、町民の購買意欲を高め、町内経済活性化を図ることで、新型コロナウイルス感染症の影響を受ける町内事業者を支援するもの。
②③商品券12,500円分を10,000円で16,000セット（商品券500円券×25枚×16,000セット＝2億円）販売
町負担2,500円×16,000セット＝40,000千円
商品券発行業務（商品券印刷・保管・輸送等2,000、参加店舗募集・審査・登録等100、広報100、商品券販売1,000、使用済み商品券回収・検品・換金等1,800）5,000千円
④一般の方々</t>
  </si>
  <si>
    <t>換金率：95％以上</t>
  </si>
  <si>
    <t>誘客向上事業</t>
  </si>
  <si>
    <t>①新型コロナウイルス感染症の影響を受ける町内事業者を支援するため、町内大型店舗の店内・駐車場においてイベント等を実施し、町内外からの誘客を図りつつ、イベント会場内に町内事業者が参加し、販売の機会を創出する。
②イベント企画費
③委託料（イベント企画運営9,300、広告宣伝700）10,000千円
④町内事業者</t>
  </si>
  <si>
    <t>集客数：3,000名</t>
  </si>
  <si>
    <t>補</t>
  </si>
  <si>
    <t>学校保健特別対策事業費補助金</t>
  </si>
  <si>
    <t>⑤-Ⅳ-１．ウィズコロナ下での感染症対応の強化</t>
  </si>
  <si>
    <t>①町立学校における新型コロナウイルス感染症対策に資する備品及び消耗品を購入する。
②感染症対策のための備品（消毒液ポンプスタンド、換気用サーキュレータ等）・消耗品購入費（消毒用アルコール、ゴム手袋等）
③大槌学園2,250千円、吉里吉里小学校900千円、吉里吉里中学校900千円
④町立小・中・義務教育学校（大槌学園、吉里吉里小学校・中学校）3校</t>
  </si>
  <si>
    <t>R4.6</t>
  </si>
  <si>
    <t xml:space="preserve">令和4年6月以降の学校内新型コロナウイルスクラスター感染件数：0件 </t>
  </si>
  <si>
    <t>学校保健特別対策事業費補助金：文部科学省</t>
  </si>
  <si>
    <t>R3補正（国）</t>
  </si>
  <si>
    <t>大槌町子育て世帯臨時特別支援金</t>
  </si>
  <si>
    <t>重点交付金</t>
  </si>
  <si>
    <t>④-Ⅳ．コロナ禍において物価高騰等に直面する生活困窮者等への支援</t>
  </si>
  <si>
    <t>②エネルギー・食料品価格等の物価高騰に伴う子育て世帯支援</t>
  </si>
  <si>
    <t>①コロナ禍における原油価格・物価高騰対策として、18歳未満（障がい児の場合、20歳未満）を養育している世帯に対し、児童1人あたり1万5千円を支給するもの。
②支援金及び事務費等
③対象児童数1,382人×1万5千円＝20,730千円、
事務費（消耗品費、通信運搬費、口座振込手数料）381千円
④18歳未満（障がい児の場合、20歳未満）を養育している世帯</t>
  </si>
  <si>
    <t>R4.10</t>
  </si>
  <si>
    <t>対象者への支給率：100％</t>
  </si>
  <si>
    <t>大槌町介護サービス事業所等物価高騰対策支援給付金交付事業</t>
  </si>
  <si>
    <t>①コロナ禍における物価高騰による福祉サービスへの影響の軽減を図るため、福祉サービス等を供給する町内の事業所に支援給付金を交付し、新型コロナウイルス感染症の影響を受ける町内事業所を支援するもの。
②事業所への支援給付金
③障がい（入所2事業所×100千円、その他13事業所×50千円）850千円、
介護（入所10事業所×100千円、その他14事業所×50千円）1,700千円、
児童（10事業所×50千円）500千円
④町内の福祉（障がい・介護・児童等）事業所</t>
  </si>
  <si>
    <t>対象施設への交付率：100％</t>
  </si>
  <si>
    <t>R4予備費（地）</t>
  </si>
  <si>
    <t>公共交通応援事業（公共交通事業者）②</t>
  </si>
  <si>
    <t>①新型コロナウイルス感染症の影響下における持続的な地域公共交通の運行維持確保を図るため、バス・タクシー事業者へ支援を行うもの。　
②車両の維持管理に必要な経費に対する支援金　
③所有台数（バス22台）×50千円運行支援：1,100千円、
所有台数（タクシー19台）×30千円運行支援：570千円
④町内のバス・タクシー事業者（5社）</t>
  </si>
  <si>
    <t>対象事業者への交付率：100％</t>
  </si>
  <si>
    <t>公共交通応援事業（三陸鉄道）②</t>
  </si>
  <si>
    <t>①新型コロナウイルス感染症の影響で利用客が減少し、経営に影響が出ている地域の基幹的公共交通機関である鉄道事業者への支援による経済活動の回復と沿線地域の生活の足としての機能を確保する。
②安定運行に必要な経費に対する支援金　
③全体事業費194,000千円（岩手県97,000、市町村97,000）
大槌町負担：97,000千円×負担率（7.6278％）＝7,399千円
④三陸鉄道株式会社</t>
  </si>
  <si>
    <t>上水道基本料金減免事業</t>
  </si>
  <si>
    <t>①新型コロナウイルス感染症による影響が長期化している中、原油価格や電気・ガス料金を含む物価高騰等に直面する町民や事業者の支援を目的として、上水道基本料金の免除を実施するもの。
②上水道基本料金減免相当額の補填（水道事業会計）、システム改修費
③【上水道基本料金】約7,050千円（月額）×6カ月=42,303千円
【システム改修費】726千円
④上水道利用者</t>
  </si>
  <si>
    <t>R4.9</t>
  </si>
  <si>
    <t>対象者への減免：100％</t>
  </si>
  <si>
    <t>対象者への交付率：100％</t>
  </si>
  <si>
    <t>原油価格・物価高騰対策事業</t>
  </si>
  <si>
    <t>④-Ⅰ．原油価格高騰対策</t>
  </si>
  <si>
    <t>⑦中小企業に対するエネルギー価格高騰対策支援</t>
  </si>
  <si>
    <t>R4補正（地）</t>
  </si>
  <si>
    <t>大槌町子育て世帯臨時特別支援金②</t>
  </si>
  <si>
    <t>①コロナ禍における原油価格・物価高騰の影響が継続している状況を鑑み、子育て世帯の生活支援を目的に、岩手県が実施する「いわて子育て世帯臨時特別支援金給付事業（児童手当受給者等対象）」と併せ、その対象外となる高校生等を養育する世帯等に対し、支援金を給付するもの。
②支援金及び事務費等
③対象数272人×1万5千円＝4,080千円、事務費（消耗品費、通信運搬費、口座振込手数料）59千円
④高校生等を養育している世帯</t>
  </si>
  <si>
    <t>保育対策総合支援事業費補助金</t>
  </si>
  <si>
    <t>①保育所等において、感染症に対する強い体制を整え、感染症対策を徹底しつつ、事業を継続的に提供していくため、職員が感染症対策の徹底を図りながら保育を継続的に実施していくために必要な経費のほか、衛生用品等の購入や消毒に必要となる経費を補助するもの。
②支援金
③定員60人以上：4園×500千円=2,000千円、定員20人～59人：1園×400,000円=400千円、定員19人以下：1園×300千円=300千円
④町内保育所等</t>
  </si>
  <si>
    <t>施設における新型コロナウイルスクラスター感染件数：0件</t>
  </si>
  <si>
    <t>原油価格・物価高騰対策事業（農業・漁業）R3予算</t>
  </si>
  <si>
    <t>原油価格・物価高騰対策事業（農業・漁業）R4予算</t>
  </si>
  <si>
    <t>R5.4以降</t>
  </si>
  <si>
    <t>事業者の出来高等精算を年度末に行うため、補助金の支払時期が出納整理期間内となる可能性があるため。</t>
  </si>
  <si>
    <t>生活困窮者原油価格・物価高騰等特別対策事業</t>
  </si>
  <si>
    <t>助成件数（目標値：1,120世帯）
※全対象世帯数1,400の80％（直近3年間の助成実績が、対象者数の80％程度。）</t>
  </si>
  <si>
    <t>R4当初（地）</t>
    <rPh sb="2" eb="4">
      <t>トウショ</t>
    </rPh>
    <phoneticPr fontId="3"/>
  </si>
  <si>
    <t>公共交通応援事業（公共交通事業者・高騰対策分）</t>
  </si>
  <si>
    <t>上水道未使用世帯等支援事業R3予算</t>
    <rPh sb="15" eb="17">
      <t>ヨサン</t>
    </rPh>
    <phoneticPr fontId="4"/>
  </si>
  <si>
    <t>通常交付金</t>
    <rPh sb="0" eb="2">
      <t>ツウジョウ</t>
    </rPh>
    <rPh sb="2" eb="5">
      <t>コウフキン</t>
    </rPh>
    <phoneticPr fontId="3"/>
  </si>
  <si>
    <t>④-Ⅳ．コロナ禍において物価高騰等に直面する生活困窮者等への支援</t>
    <rPh sb="7" eb="8">
      <t>カ</t>
    </rPh>
    <rPh sb="12" eb="14">
      <t>ブッカ</t>
    </rPh>
    <rPh sb="14" eb="16">
      <t>コウトウ</t>
    </rPh>
    <rPh sb="16" eb="17">
      <t>トウ</t>
    </rPh>
    <rPh sb="18" eb="20">
      <t>チョクメン</t>
    </rPh>
    <rPh sb="22" eb="24">
      <t>セイカツ</t>
    </rPh>
    <rPh sb="24" eb="27">
      <t>コンキュウシャ</t>
    </rPh>
    <rPh sb="27" eb="28">
      <t>トウ</t>
    </rPh>
    <rPh sb="30" eb="32">
      <t>シエン</t>
    </rPh>
    <phoneticPr fontId="3"/>
  </si>
  <si>
    <t>①新型コロナウイルス感染症による影響が長期化している中、原油価格や電気・ガス料金を含む物価高騰等に直面する町民や事業者の支援を目的として、上水道未使用世帯及び事業者に対し、給水用途単価の6か月分相当額を一括交付するもの。
②上水道未使用世帯・事業者：上水道基本料金6カ月分相当額
③免除額約500千円（1か月）×6か月=3,000千円
1か月当たりの内訳（一般家庭用180件×1,400円=252,000円、営業用37件×3,100円=114,700円、団体用37件×3,600円=133,200円）
※上記計3,000千円をR3予算1,500千円とR4予算1,500千円で実施
④上水道未使用世帯・事業者</t>
  </si>
  <si>
    <t>HP</t>
    <phoneticPr fontId="4"/>
  </si>
  <si>
    <r>
      <t>キャッシュバック金額：</t>
    </r>
    <r>
      <rPr>
        <sz val="14"/>
        <color theme="1"/>
        <rFont val="ＭＳ Ｐゴシック"/>
        <family val="3"/>
        <charset val="128"/>
      </rPr>
      <t>15,265</t>
    </r>
    <r>
      <rPr>
        <sz val="14"/>
        <color theme="1"/>
        <rFont val="ＭＳ Ｐゴシック"/>
        <family val="3"/>
      </rPr>
      <t>千円</t>
    </r>
    <phoneticPr fontId="4"/>
  </si>
  <si>
    <r>
      <t>上水道未使用世帯等支援事業</t>
    </r>
    <r>
      <rPr>
        <sz val="14"/>
        <color theme="1"/>
        <rFont val="ＭＳ Ｐゴシック"/>
        <family val="3"/>
        <charset val="128"/>
      </rPr>
      <t>R4予算</t>
    </r>
    <rPh sb="15" eb="17">
      <t>ヨサン</t>
    </rPh>
    <phoneticPr fontId="4"/>
  </si>
  <si>
    <r>
      <t>①新型コロナウイルス感染症による影響が長期化している中、原油価格や電気・ガス料金を含む物価高騰等に直面する町民や事業者の支援を目的として、上水道未使用世帯及び事業者に対し、給水用途単価の6か月分相当額を一括交付するもの。
②上水道未使用世帯・事業者：上水道基本料金6カ月分相当額
③免除額約</t>
    </r>
    <r>
      <rPr>
        <sz val="14"/>
        <color theme="1"/>
        <rFont val="ＭＳ Ｐゴシック"/>
        <family val="3"/>
        <charset val="128"/>
      </rPr>
      <t>500</t>
    </r>
    <r>
      <rPr>
        <sz val="14"/>
        <color theme="1"/>
        <rFont val="ＭＳ Ｐゴシック"/>
        <family val="3"/>
      </rPr>
      <t>千円（1か月）×6か月=</t>
    </r>
    <r>
      <rPr>
        <sz val="14"/>
        <color theme="1"/>
        <rFont val="ＭＳ Ｐゴシック"/>
        <family val="3"/>
        <charset val="128"/>
      </rPr>
      <t>3,000</t>
    </r>
    <r>
      <rPr>
        <sz val="14"/>
        <color theme="1"/>
        <rFont val="ＭＳ Ｐゴシック"/>
        <family val="3"/>
      </rPr>
      <t>千円
1か月当たりの内訳（一般家庭用</t>
    </r>
    <r>
      <rPr>
        <sz val="14"/>
        <color theme="1"/>
        <rFont val="ＭＳ Ｐゴシック"/>
        <family val="3"/>
        <charset val="128"/>
      </rPr>
      <t>180件</t>
    </r>
    <r>
      <rPr>
        <sz val="14"/>
        <color theme="1"/>
        <rFont val="ＭＳ Ｐゴシック"/>
        <family val="3"/>
      </rPr>
      <t>×1,400円=</t>
    </r>
    <r>
      <rPr>
        <sz val="14"/>
        <color theme="1"/>
        <rFont val="ＭＳ Ｐゴシック"/>
        <family val="3"/>
        <charset val="128"/>
      </rPr>
      <t>252,000</t>
    </r>
    <r>
      <rPr>
        <sz val="14"/>
        <color theme="1"/>
        <rFont val="ＭＳ Ｐゴシック"/>
        <family val="3"/>
      </rPr>
      <t>円、営業用</t>
    </r>
    <r>
      <rPr>
        <sz val="14"/>
        <color theme="1"/>
        <rFont val="ＭＳ Ｐゴシック"/>
        <family val="3"/>
        <charset val="128"/>
      </rPr>
      <t>37</t>
    </r>
    <r>
      <rPr>
        <sz val="14"/>
        <color theme="1"/>
        <rFont val="ＭＳ Ｐゴシック"/>
        <family val="3"/>
      </rPr>
      <t>件×3,100円=</t>
    </r>
    <r>
      <rPr>
        <sz val="14"/>
        <color theme="1"/>
        <rFont val="ＭＳ Ｐゴシック"/>
        <family val="3"/>
        <charset val="128"/>
      </rPr>
      <t>114,700</t>
    </r>
    <r>
      <rPr>
        <sz val="14"/>
        <color theme="1"/>
        <rFont val="ＭＳ Ｐゴシック"/>
        <family val="3"/>
      </rPr>
      <t>円、団体用</t>
    </r>
    <r>
      <rPr>
        <sz val="14"/>
        <color theme="1"/>
        <rFont val="ＭＳ Ｐゴシック"/>
        <family val="3"/>
        <charset val="128"/>
      </rPr>
      <t>37</t>
    </r>
    <r>
      <rPr>
        <sz val="14"/>
        <color theme="1"/>
        <rFont val="ＭＳ Ｐゴシック"/>
        <family val="3"/>
      </rPr>
      <t>件×3,600円=</t>
    </r>
    <r>
      <rPr>
        <sz val="14"/>
        <color theme="1"/>
        <rFont val="ＭＳ Ｐゴシック"/>
        <family val="3"/>
        <charset val="128"/>
      </rPr>
      <t>133,200</t>
    </r>
    <r>
      <rPr>
        <sz val="14"/>
        <color theme="1"/>
        <rFont val="ＭＳ Ｐゴシック"/>
        <family val="3"/>
      </rPr>
      <t xml:space="preserve">円）
</t>
    </r>
    <r>
      <rPr>
        <sz val="14"/>
        <color theme="1"/>
        <rFont val="ＭＳ Ｐゴシック"/>
        <family val="3"/>
        <charset val="128"/>
      </rPr>
      <t>※上記計3,000千円をR3予算1,500千円とR4予算1,500千円で実施</t>
    </r>
    <r>
      <rPr>
        <sz val="14"/>
        <color theme="1"/>
        <rFont val="ＭＳ Ｐゴシック"/>
        <family val="3"/>
      </rPr>
      <t xml:space="preserve">
④上水道未使用世帯・事業者</t>
    </r>
    <phoneticPr fontId="4"/>
  </si>
  <si>
    <r>
      <t>①新型コロナウイルス感染症の影響による売上減少及び原油・物価高騰等による費用増加に直面している中小企業・運輸事業者への支援を目的に、補助金を交付するもの。</t>
    </r>
    <r>
      <rPr>
        <sz val="14"/>
        <color theme="1"/>
        <rFont val="ＭＳ Ｐゴシック"/>
        <family val="3"/>
        <charset val="128"/>
      </rPr>
      <t>また、町内事業者へ確実な周知及び交付を行うため、交付業務を商工会へ委託する。</t>
    </r>
    <r>
      <rPr>
        <sz val="14"/>
        <color theme="1"/>
        <rFont val="ＭＳ Ｐゴシック"/>
        <family val="3"/>
      </rPr>
      <t xml:space="preserve">
②事業者への支援給付金</t>
    </r>
    <r>
      <rPr>
        <sz val="14"/>
        <color theme="1"/>
        <rFont val="ＭＳ Ｐゴシック"/>
        <family val="3"/>
        <charset val="128"/>
      </rPr>
      <t>、交付業務委託</t>
    </r>
    <r>
      <rPr>
        <sz val="14"/>
        <color theme="1"/>
        <rFont val="ＭＳ Ｐゴシック"/>
        <family val="3"/>
      </rPr>
      <t xml:space="preserve">
③（商工業者）</t>
    </r>
    <r>
      <rPr>
        <sz val="14"/>
        <color theme="1"/>
        <rFont val="ＭＳ Ｐゴシック"/>
        <family val="3"/>
        <charset val="128"/>
      </rPr>
      <t>50千円</t>
    </r>
    <r>
      <rPr>
        <sz val="14"/>
        <color theme="1"/>
        <rFont val="ＭＳ Ｐゴシック"/>
        <family val="3"/>
      </rPr>
      <t>×</t>
    </r>
    <r>
      <rPr>
        <sz val="14"/>
        <color theme="1"/>
        <rFont val="ＭＳ Ｐゴシック"/>
        <family val="3"/>
        <charset val="128"/>
      </rPr>
      <t>約400件</t>
    </r>
    <r>
      <rPr>
        <sz val="14"/>
        <color theme="1"/>
        <rFont val="ＭＳ Ｐゴシック"/>
        <family val="3"/>
      </rPr>
      <t>、（運輸事業者）23千円×約110件、委託料920千円
④中小企業、運輸事業者</t>
    </r>
    <rPh sb="80" eb="84">
      <t>チョウナイジギョウ</t>
    </rPh>
    <rPh sb="84" eb="85">
      <t>シャ</t>
    </rPh>
    <rPh sb="86" eb="88">
      <t>カクジツ</t>
    </rPh>
    <rPh sb="89" eb="91">
      <t>シュウチ</t>
    </rPh>
    <rPh sb="91" eb="92">
      <t>オヨ</t>
    </rPh>
    <rPh sb="93" eb="95">
      <t>コウフ</t>
    </rPh>
    <rPh sb="96" eb="97">
      <t>オコナ</t>
    </rPh>
    <rPh sb="106" eb="109">
      <t>ショウコウカイ</t>
    </rPh>
    <rPh sb="110" eb="112">
      <t>イタク</t>
    </rPh>
    <rPh sb="128" eb="134">
      <t>コウフギョウムイタク</t>
    </rPh>
    <phoneticPr fontId="4"/>
  </si>
  <si>
    <r>
      <t>①新型コロナウイルス感染症の影響による売上減少及び原油・物価高騰等による費用増加に直面している農業者・漁業者への支援を目的に、補助金を交付するもの。</t>
    </r>
    <r>
      <rPr>
        <sz val="14"/>
        <color theme="1"/>
        <rFont val="ＭＳ Ｐゴシック"/>
        <family val="3"/>
        <charset val="128"/>
      </rPr>
      <t>また、町内事業者へ確実な周知及び交付を行うため、交付業務を農協及び漁協へ委託する。</t>
    </r>
    <r>
      <rPr>
        <sz val="14"/>
        <color theme="1"/>
        <rFont val="ＭＳ Ｐゴシック"/>
        <family val="3"/>
      </rPr>
      <t xml:space="preserve">
②事業者への支援給付金</t>
    </r>
    <r>
      <rPr>
        <sz val="14"/>
        <color theme="1"/>
        <rFont val="ＭＳ Ｐゴシック"/>
        <family val="3"/>
        <charset val="128"/>
      </rPr>
      <t>、交付業務委託</t>
    </r>
    <r>
      <rPr>
        <sz val="14"/>
        <color theme="1"/>
        <rFont val="ＭＳ Ｐゴシック"/>
        <family val="3"/>
      </rPr>
      <t xml:space="preserve">
③農業5,000千円（燃料対策800千円、肥料対策1,500千円、飼料対策2,700千円）
漁業</t>
    </r>
    <r>
      <rPr>
        <sz val="14"/>
        <color theme="1"/>
        <rFont val="ＭＳ Ｐゴシック"/>
        <family val="3"/>
        <charset val="128"/>
      </rPr>
      <t>5,200</t>
    </r>
    <r>
      <rPr>
        <sz val="14"/>
        <color theme="1"/>
        <rFont val="ＭＳ Ｐゴシック"/>
        <family val="3"/>
      </rPr>
      <t>千円（水揚実績額の2％を燃料高騰分として支援：水揚見込</t>
    </r>
    <r>
      <rPr>
        <sz val="14"/>
        <color theme="1"/>
        <rFont val="ＭＳ Ｐゴシック"/>
        <family val="3"/>
        <charset val="128"/>
      </rPr>
      <t>260,000</t>
    </r>
    <r>
      <rPr>
        <sz val="14"/>
        <color theme="1"/>
        <rFont val="ＭＳ Ｐゴシック"/>
        <family val="3"/>
      </rPr>
      <t>千円×2％=</t>
    </r>
    <r>
      <rPr>
        <sz val="14"/>
        <color theme="1"/>
        <rFont val="ＭＳ Ｐゴシック"/>
        <family val="3"/>
        <charset val="128"/>
      </rPr>
      <t>5,200</t>
    </r>
    <r>
      <rPr>
        <sz val="14"/>
        <color theme="1"/>
        <rFont val="ＭＳ Ｐゴシック"/>
        <family val="3"/>
      </rPr>
      <t xml:space="preserve">千円）
</t>
    </r>
    <r>
      <rPr>
        <sz val="14"/>
        <color theme="1"/>
        <rFont val="ＭＳ Ｐゴシック"/>
        <family val="3"/>
        <charset val="128"/>
      </rPr>
      <t>委託料440千円</t>
    </r>
    <r>
      <rPr>
        <sz val="14"/>
        <color theme="1"/>
        <rFont val="ＭＳ Ｐゴシック"/>
        <family val="3"/>
      </rPr>
      <t xml:space="preserve">
※上記計</t>
    </r>
    <r>
      <rPr>
        <sz val="14"/>
        <color theme="1"/>
        <rFont val="ＭＳ Ｐゴシック"/>
        <family val="3"/>
        <charset val="128"/>
      </rPr>
      <t>10,640</t>
    </r>
    <r>
      <rPr>
        <sz val="14"/>
        <color theme="1"/>
        <rFont val="ＭＳ Ｐゴシック"/>
        <family val="3"/>
      </rPr>
      <t>千円をR3予算</t>
    </r>
    <r>
      <rPr>
        <sz val="14"/>
        <color theme="1"/>
        <rFont val="ＭＳ Ｐゴシック"/>
        <family val="3"/>
        <charset val="128"/>
      </rPr>
      <t>5,320</t>
    </r>
    <r>
      <rPr>
        <sz val="14"/>
        <color theme="1"/>
        <rFont val="ＭＳ Ｐゴシック"/>
        <family val="3"/>
      </rPr>
      <t>千円とR4予算</t>
    </r>
    <r>
      <rPr>
        <sz val="14"/>
        <color theme="1"/>
        <rFont val="ＭＳ Ｐゴシック"/>
        <family val="3"/>
        <charset val="128"/>
      </rPr>
      <t>5,320</t>
    </r>
    <r>
      <rPr>
        <sz val="14"/>
        <color theme="1"/>
        <rFont val="ＭＳ Ｐゴシック"/>
        <family val="3"/>
      </rPr>
      <t>千円で実施
④農業者、漁業者</t>
    </r>
    <rPh sb="77" eb="82">
      <t>チョウナイジギョウシャ</t>
    </rPh>
    <rPh sb="83" eb="85">
      <t>カクジツ</t>
    </rPh>
    <rPh sb="86" eb="89">
      <t>シュウチオヨ</t>
    </rPh>
    <rPh sb="90" eb="92">
      <t>コウフ</t>
    </rPh>
    <rPh sb="93" eb="94">
      <t>オコナ</t>
    </rPh>
    <rPh sb="98" eb="102">
      <t>コウフギョウム</t>
    </rPh>
    <rPh sb="103" eb="105">
      <t>ノウキョウ</t>
    </rPh>
    <rPh sb="105" eb="106">
      <t>オヨ</t>
    </rPh>
    <rPh sb="107" eb="109">
      <t>ギョキョウ</t>
    </rPh>
    <rPh sb="110" eb="112">
      <t>イタク</t>
    </rPh>
    <rPh sb="128" eb="134">
      <t>コウフギョウムイタク</t>
    </rPh>
    <rPh sb="237" eb="240">
      <t>イタクリョウ</t>
    </rPh>
    <rPh sb="243" eb="245">
      <t>センエン</t>
    </rPh>
    <phoneticPr fontId="4"/>
  </si>
  <si>
    <r>
      <t>①</t>
    </r>
    <r>
      <rPr>
        <sz val="14"/>
        <color theme="1"/>
        <rFont val="ＭＳ Ｐゴシック"/>
        <family val="3"/>
        <charset val="128"/>
      </rPr>
      <t>コロナ禍において原油価格・物価高騰等に直面する</t>
    </r>
    <r>
      <rPr>
        <sz val="14"/>
        <color theme="1"/>
        <rFont val="ＭＳ Ｐゴシック"/>
        <family val="3"/>
      </rPr>
      <t>生活困窮者の冬期間の経済的負担の軽減を図るため、市町村が冬季の生活を支える灯油、電気、ガス等のほか、冬季の生活を支える防寒用品や雑貨類等の購入費の助成を行うもの
②冬季の生活を支える灯油、電気、ガス等のほか、冬季の生活を支える防寒用品や雑貨類等の購入費
③1,400世帯(見込み)×6千円(１世帯あたりの助成額)- 4,200千円(県補助金)＝4,200千円
④高齢者世帯、障がい者世帯、ひとり親世帯若しくはそれらに準ずる世帯であって市町村税の非課税世帯又は生活保護法（昭和25年法率第144号）による被保護世帯</t>
    </r>
    <phoneticPr fontId="4"/>
  </si>
  <si>
    <r>
      <t>①燃料費高騰及び新型コロナウイルス感染症の影響下における持続的な地域公共交通の運行維持確保を図るため、</t>
    </r>
    <r>
      <rPr>
        <sz val="14"/>
        <color theme="1"/>
        <rFont val="ＭＳ Ｐゴシック"/>
        <family val="3"/>
        <charset val="128"/>
      </rPr>
      <t>コロナ禍において原油価格・物価高騰等に直面する</t>
    </r>
    <r>
      <rPr>
        <sz val="14"/>
        <color theme="1"/>
        <rFont val="ＭＳ Ｐゴシック"/>
        <family val="3"/>
      </rPr>
      <t>バス・タクシー事業者へ支援を行うもの。　
②車両の維持管理に必要な経費に対する支援金　
③所有台数（バス22台）×40千円燃料費高騰：880千円、
所有台数（タクシー19台）×10千円燃料費高騰：190千円
④町内のバス・タクシー事業者（5社）</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</si>
</sst>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color theme="1"/>
      <name val="Yu Gothic"/>
      <family val="2"/>
      <scheme val="minor"/>
    </font>
    <font>
      <sz val="6"/>
      <name val="Yu Gothic"/>
      <family val="3"/>
      <charset val="128"/>
      <scheme val="minor"/>
    </font>
    <font>
      <sz val="6"/>
      <name val="ＭＳ Ｐゴシック"/>
      <family val="3"/>
    </font>
    <font>
      <sz val="6"/>
      <name val="ＭＳ Ｐゴシック"/>
      <family val="3"/>
      <charset val="128"/>
    </font>
    <font>
      <sz val="14"/>
      <name val="ＭＳ 明朝"/>
      <family val="1"/>
    </font>
    <font>
      <sz val="14"/>
      <color theme="1"/>
      <name val="ＭＳ Ｐゴシック"/>
      <family val="3"/>
      <charset val="128"/>
    </font>
    <font>
      <sz val="22"/>
      <color theme="1"/>
      <name val="ＭＳ Ｐゴシック"/>
      <family val="3"/>
      <charset val="128"/>
    </font>
    <font>
      <sz val="14"/>
      <color theme="1"/>
      <name val="ＭＳ Ｐゴシック"/>
      <family val="3"/>
    </font>
    <font>
      <sz val="14"/>
      <color theme="1"/>
      <name val="ＭＳ ゴシック"/>
      <family val="3"/>
    </font>
    <font>
      <sz val="14"/>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27"/>
      </patternFill>
    </fill>
    <fill>
      <patternFill patternType="solid">
        <fgColor theme="4" tint="0.79998168889431442"/>
        <bgColor indexed="64"/>
      </patternFill>
    </fill>
  </fills>
  <borders count="42">
    <border>
      <left/>
      <right/>
      <top/>
      <bottom/>
      <diagonal/>
    </border>
    <border>
      <left/>
      <right/>
      <top style="medium">
        <color indexed="64"/>
      </top>
      <bottom/>
      <diagonal/>
    </border>
    <border>
      <left/>
      <right/>
      <top style="thin">
        <color indexed="8"/>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64"/>
      </right>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right style="thin">
        <color indexed="8"/>
      </right>
      <top style="medium">
        <color indexed="64"/>
      </top>
      <bottom style="thin">
        <color indexed="64"/>
      </bottom>
      <diagonal/>
    </border>
    <border>
      <left/>
      <right style="thin">
        <color indexed="64"/>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medium">
        <color indexed="64"/>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style="medium">
        <color indexed="8"/>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thin">
        <color indexed="64"/>
      </left>
      <right style="thin">
        <color indexed="64"/>
      </right>
      <top style="medium">
        <color indexed="64"/>
      </top>
      <bottom style="hair">
        <color indexed="64"/>
      </bottom>
      <diagonal/>
    </border>
    <border>
      <left style="thin">
        <color indexed="64"/>
      </left>
      <right style="thin">
        <color indexed="8"/>
      </right>
      <top style="medium">
        <color indexed="64"/>
      </top>
      <bottom style="hair">
        <color indexed="8"/>
      </bottom>
      <diagonal/>
    </border>
    <border>
      <left style="thin">
        <color indexed="8"/>
      </left>
      <right style="thin">
        <color indexed="8"/>
      </right>
      <top style="medium">
        <color indexed="64"/>
      </top>
      <bottom style="hair">
        <color indexed="64"/>
      </bottom>
      <diagonal/>
    </border>
    <border>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style="hair">
        <color indexed="8"/>
      </bottom>
      <diagonal/>
    </border>
    <border>
      <left style="thin">
        <color indexed="64"/>
      </left>
      <right style="thin">
        <color indexed="8"/>
      </right>
      <top style="hair">
        <color indexed="64"/>
      </top>
      <bottom style="hair">
        <color indexed="64"/>
      </bottom>
      <diagonal/>
    </border>
    <border>
      <left style="thin">
        <color indexed="8"/>
      </left>
      <right/>
      <top/>
      <bottom style="hair">
        <color indexed="8"/>
      </bottom>
      <diagonal/>
    </border>
    <border>
      <left style="thin">
        <color indexed="8"/>
      </left>
      <right style="medium">
        <color indexed="64"/>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8"/>
      </bottom>
      <diagonal/>
    </border>
  </borders>
  <cellStyleXfs count="3">
    <xf numFmtId="0" fontId="0" fillId="0" borderId="0"/>
    <xf numFmtId="38" fontId="1" fillId="0" borderId="0" applyFont="0" applyFill="0" applyBorder="0" applyAlignment="0" applyProtection="0">
      <alignment vertical="center"/>
    </xf>
    <xf numFmtId="0" fontId="5" fillId="0" borderId="0"/>
  </cellStyleXfs>
  <cellXfs count="101">
    <xf numFmtId="0" fontId="0" fillId="0" borderId="0" xfId="0"/>
    <xf numFmtId="0" fontId="7" fillId="2" borderId="0" xfId="0" applyFont="1" applyFill="1" applyBorder="1" applyAlignment="1">
      <alignment horizontal="center" vertical="center"/>
    </xf>
    <xf numFmtId="0" fontId="8" fillId="0" borderId="0" xfId="0" applyFont="1" applyAlignment="1">
      <alignment vertical="center"/>
    </xf>
    <xf numFmtId="0" fontId="9" fillId="3" borderId="6" xfId="0" applyFont="1" applyFill="1" applyBorder="1" applyAlignment="1">
      <alignment horizontal="center" vertical="center" textRotation="255"/>
    </xf>
    <xf numFmtId="0" fontId="9" fillId="3" borderId="6" xfId="0" applyFont="1" applyFill="1" applyBorder="1" applyAlignment="1">
      <alignment horizontal="center" vertical="center" wrapText="1" shrinkToFit="1"/>
    </xf>
    <xf numFmtId="0" fontId="10" fillId="3" borderId="6" xfId="0" applyFont="1" applyFill="1" applyBorder="1" applyAlignment="1">
      <alignment horizontal="center" vertical="center" textRotation="255"/>
    </xf>
    <xf numFmtId="0" fontId="10" fillId="3" borderId="6" xfId="0" applyFont="1" applyFill="1" applyBorder="1" applyAlignment="1">
      <alignment horizontal="center" vertical="center" wrapText="1" shrinkToFit="1"/>
    </xf>
    <xf numFmtId="0" fontId="9" fillId="3" borderId="7" xfId="0" applyFont="1" applyFill="1" applyBorder="1" applyAlignment="1">
      <alignment horizontal="center" vertical="center" textRotation="255"/>
    </xf>
    <xf numFmtId="0" fontId="9" fillId="3" borderId="8"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9"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3" borderId="12" xfId="0" applyFont="1" applyFill="1" applyBorder="1" applyAlignment="1">
      <alignment horizontal="center" vertical="center" textRotation="255"/>
    </xf>
    <xf numFmtId="0" fontId="10" fillId="3" borderId="12" xfId="0" applyFont="1" applyFill="1" applyBorder="1" applyAlignment="1">
      <alignment horizontal="center" vertical="center" wrapText="1" shrinkToFit="1"/>
    </xf>
    <xf numFmtId="0" fontId="10" fillId="3" borderId="12" xfId="0" applyFont="1" applyFill="1" applyBorder="1" applyAlignment="1">
      <alignment horizontal="center" vertical="center" textRotation="255"/>
    </xf>
    <xf numFmtId="0" fontId="10" fillId="3" borderId="13" xfId="0" applyFont="1" applyFill="1" applyBorder="1" applyAlignment="1">
      <alignment horizontal="center" vertical="center" wrapText="1"/>
    </xf>
    <xf numFmtId="0" fontId="9" fillId="3" borderId="14" xfId="0" applyFont="1" applyFill="1" applyBorder="1" applyAlignment="1">
      <alignment vertical="center" wrapText="1"/>
    </xf>
    <xf numFmtId="0" fontId="10"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9" fillId="3" borderId="13" xfId="0" applyFont="1" applyFill="1" applyBorder="1" applyAlignment="1">
      <alignment horizontal="left" vertical="center" wrapText="1"/>
    </xf>
    <xf numFmtId="0" fontId="9" fillId="3" borderId="13" xfId="0" applyFont="1" applyFill="1" applyBorder="1" applyAlignment="1">
      <alignment horizontal="center" vertical="center" wrapText="1"/>
    </xf>
    <xf numFmtId="0" fontId="9" fillId="3" borderId="13" xfId="0" applyFont="1" applyFill="1" applyBorder="1" applyAlignment="1">
      <alignment horizontal="center" vertical="center" wrapText="1" shrinkToFit="1"/>
    </xf>
    <xf numFmtId="0" fontId="8" fillId="4" borderId="20" xfId="0" applyFont="1" applyFill="1" applyBorder="1" applyAlignment="1">
      <alignment horizontal="center" vertical="center" wrapText="1"/>
    </xf>
    <xf numFmtId="0" fontId="9" fillId="3" borderId="13" xfId="0" applyFont="1" applyFill="1" applyBorder="1" applyAlignment="1">
      <alignment vertical="center" wrapText="1"/>
    </xf>
    <xf numFmtId="0" fontId="9" fillId="3" borderId="13"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3" borderId="21" xfId="0" applyFont="1" applyFill="1" applyBorder="1" applyAlignment="1">
      <alignment horizontal="center" vertical="center" textRotation="255"/>
    </xf>
    <xf numFmtId="0" fontId="10" fillId="3" borderId="21" xfId="0" applyFont="1" applyFill="1" applyBorder="1" applyAlignment="1">
      <alignment horizontal="center" vertical="center" wrapText="1" shrinkToFit="1"/>
    </xf>
    <xf numFmtId="0" fontId="10" fillId="3" borderId="21" xfId="0" applyFont="1" applyFill="1" applyBorder="1" applyAlignment="1">
      <alignment horizontal="center" vertical="center" textRotation="255"/>
    </xf>
    <xf numFmtId="0" fontId="10" fillId="3" borderId="22" xfId="0" applyFont="1" applyFill="1" applyBorder="1" applyAlignment="1">
      <alignment horizontal="center" vertical="center" wrapText="1"/>
    </xf>
    <xf numFmtId="0" fontId="9" fillId="3" borderId="22" xfId="0" applyFont="1" applyFill="1" applyBorder="1" applyAlignment="1">
      <alignment vertical="center" wrapText="1"/>
    </xf>
    <xf numFmtId="0" fontId="9" fillId="3" borderId="23"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2" xfId="0" applyFont="1" applyFill="1" applyBorder="1" applyAlignment="1">
      <alignment horizontal="left" vertical="center" wrapText="1"/>
    </xf>
    <xf numFmtId="0" fontId="9" fillId="3" borderId="22" xfId="0" applyFont="1" applyFill="1" applyBorder="1" applyAlignment="1">
      <alignment horizontal="center" vertical="center" wrapText="1"/>
    </xf>
    <xf numFmtId="0" fontId="9" fillId="3" borderId="22" xfId="0" applyFont="1" applyFill="1" applyBorder="1" applyAlignment="1">
      <alignment horizontal="center" vertical="center" wrapText="1" shrinkToFit="1"/>
    </xf>
    <xf numFmtId="0" fontId="8" fillId="4" borderId="25" xfId="0"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Border="1" applyAlignment="1">
      <alignment horizontal="right" vertical="center"/>
    </xf>
    <xf numFmtId="38" fontId="8" fillId="2" borderId="16" xfId="1" applyFont="1" applyFill="1" applyBorder="1" applyAlignment="1">
      <alignment horizontal="right" vertical="center" wrapText="1" shrinkToFit="1"/>
    </xf>
    <xf numFmtId="38" fontId="8" fillId="2" borderId="26" xfId="1" applyFont="1" applyFill="1" applyBorder="1" applyAlignment="1">
      <alignment horizontal="center" vertical="center" shrinkToFit="1"/>
    </xf>
    <xf numFmtId="0" fontId="8" fillId="2" borderId="0" xfId="0" applyFont="1" applyFill="1" applyBorder="1" applyAlignment="1">
      <alignment horizontal="center" vertical="center"/>
    </xf>
    <xf numFmtId="0" fontId="8" fillId="2" borderId="3" xfId="0" applyFont="1" applyFill="1" applyBorder="1" applyAlignment="1">
      <alignment vertical="center"/>
    </xf>
    <xf numFmtId="38" fontId="8" fillId="2" borderId="0" xfId="1" applyFont="1" applyFill="1" applyBorder="1" applyAlignment="1">
      <alignment horizontal="center" vertical="center" shrinkToFit="1"/>
    </xf>
    <xf numFmtId="0" fontId="8" fillId="2" borderId="4" xfId="0" applyFont="1" applyFill="1" applyBorder="1" applyAlignment="1">
      <alignment vertical="center" wrapText="1"/>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10" fillId="0" borderId="29" xfId="2" applyFont="1" applyFill="1" applyBorder="1" applyAlignment="1" applyProtection="1">
      <alignment horizontal="left" vertical="center" wrapText="1"/>
      <protection locked="0"/>
    </xf>
    <xf numFmtId="0" fontId="8" fillId="2" borderId="30" xfId="0" applyFont="1" applyFill="1" applyBorder="1" applyAlignment="1" applyProtection="1">
      <alignment horizontal="center" vertical="center" wrapText="1"/>
    </xf>
    <xf numFmtId="0" fontId="8" fillId="0" borderId="31" xfId="0" applyFont="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7" xfId="0" applyFont="1" applyBorder="1" applyAlignment="1" applyProtection="1">
      <alignment horizontal="left" vertical="center" wrapText="1"/>
      <protection locked="0"/>
    </xf>
    <xf numFmtId="38" fontId="8" fillId="2" borderId="27" xfId="1" applyFont="1" applyFill="1" applyBorder="1" applyAlignment="1" applyProtection="1">
      <alignment horizontal="right" vertical="center" shrinkToFit="1"/>
    </xf>
    <xf numFmtId="38" fontId="8" fillId="0" borderId="27" xfId="1" applyFont="1" applyBorder="1" applyAlignment="1" applyProtection="1">
      <alignment horizontal="right" vertical="center" shrinkToFit="1"/>
      <protection locked="0"/>
    </xf>
    <xf numFmtId="0" fontId="8" fillId="0" borderId="27" xfId="1" applyNumberFormat="1" applyFont="1" applyBorder="1" applyAlignment="1" applyProtection="1">
      <alignment vertical="center" wrapText="1"/>
      <protection locked="0"/>
    </xf>
    <xf numFmtId="0" fontId="8" fillId="0" borderId="28" xfId="0" applyFont="1" applyBorder="1" applyAlignment="1" applyProtection="1">
      <alignment horizontal="left" vertical="center" wrapText="1"/>
      <protection locked="0"/>
    </xf>
    <xf numFmtId="0" fontId="8" fillId="0" borderId="3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4" xfId="0" applyFont="1" applyBorder="1" applyAlignment="1" applyProtection="1">
      <alignment horizontal="left" vertical="center" wrapText="1"/>
      <protection locked="0"/>
    </xf>
    <xf numFmtId="0" fontId="8" fillId="2" borderId="34" xfId="0" applyFont="1" applyFill="1" applyBorder="1" applyAlignment="1" applyProtection="1">
      <alignment horizontal="center" vertical="center" wrapText="1"/>
    </xf>
    <xf numFmtId="0" fontId="8" fillId="0" borderId="36" xfId="0" applyFont="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38" fontId="8" fillId="2" borderId="34" xfId="1" applyFont="1" applyFill="1" applyBorder="1" applyAlignment="1" applyProtection="1">
      <alignment horizontal="right" vertical="center" shrinkToFit="1"/>
    </xf>
    <xf numFmtId="38" fontId="8" fillId="0" borderId="34" xfId="1" applyFont="1" applyBorder="1" applyAlignment="1" applyProtection="1">
      <alignment horizontal="right" vertical="center" shrinkToFit="1"/>
      <protection locked="0"/>
    </xf>
    <xf numFmtId="0" fontId="8" fillId="0" borderId="34" xfId="1" applyNumberFormat="1" applyFont="1" applyBorder="1" applyAlignment="1" applyProtection="1">
      <alignment vertical="center" wrapText="1"/>
      <protection locked="0"/>
    </xf>
    <xf numFmtId="0" fontId="8" fillId="0" borderId="37" xfId="0" applyFont="1" applyBorder="1" applyAlignment="1" applyProtection="1">
      <alignment horizontal="left" vertical="center" wrapText="1"/>
      <protection locked="0"/>
    </xf>
    <xf numFmtId="0" fontId="8" fillId="0" borderId="38" xfId="0" applyFont="1" applyBorder="1" applyAlignment="1" applyProtection="1">
      <alignment horizontal="center" vertical="center" wrapText="1"/>
      <protection locked="0"/>
    </xf>
    <xf numFmtId="0" fontId="10" fillId="0" borderId="36" xfId="2" applyFont="1" applyFill="1" applyBorder="1" applyAlignment="1" applyProtection="1">
      <alignment horizontal="left" vertical="center" wrapText="1"/>
      <protection locked="0"/>
    </xf>
    <xf numFmtId="0" fontId="8" fillId="0" borderId="40"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1" xfId="0" applyFont="1" applyBorder="1" applyAlignment="1" applyProtection="1">
      <alignment horizontal="center" vertical="center" wrapText="1"/>
      <protection locked="0"/>
    </xf>
    <xf numFmtId="49" fontId="8" fillId="0" borderId="0" xfId="0" applyNumberFormat="1" applyFont="1" applyAlignment="1">
      <alignment vertical="center"/>
    </xf>
    <xf numFmtId="0" fontId="6" fillId="0" borderId="34" xfId="0" applyFont="1" applyBorder="1" applyAlignment="1" applyProtection="1">
      <alignment horizontal="center" vertical="center"/>
      <protection locked="0"/>
    </xf>
    <xf numFmtId="0" fontId="6" fillId="0" borderId="34" xfId="0" applyFont="1" applyBorder="1" applyAlignment="1" applyProtection="1">
      <alignment horizontal="left" vertical="center" wrapText="1"/>
      <protection locked="0"/>
    </xf>
    <xf numFmtId="0" fontId="6" fillId="2" borderId="34" xfId="0" applyFont="1" applyFill="1" applyBorder="1" applyAlignment="1" applyProtection="1">
      <alignment horizontal="center" vertical="center" wrapText="1"/>
    </xf>
    <xf numFmtId="0" fontId="6" fillId="0" borderId="34" xfId="0" applyFont="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38" fontId="6" fillId="2" borderId="34" xfId="1" applyFont="1" applyFill="1" applyBorder="1" applyAlignment="1" applyProtection="1">
      <alignment horizontal="right" vertical="center" shrinkToFit="1"/>
    </xf>
    <xf numFmtId="38" fontId="6" fillId="0" borderId="34" xfId="1" applyFont="1" applyBorder="1" applyAlignment="1" applyProtection="1">
      <alignment horizontal="right" vertical="center" shrinkToFit="1"/>
      <protection locked="0"/>
    </xf>
    <xf numFmtId="0" fontId="6" fillId="0" borderId="34" xfId="1" applyNumberFormat="1" applyFont="1" applyBorder="1" applyAlignment="1" applyProtection="1">
      <alignment vertical="center" wrapText="1"/>
      <protection locked="0"/>
    </xf>
    <xf numFmtId="0" fontId="6" fillId="0" borderId="37" xfId="0" applyFont="1" applyBorder="1" applyAlignment="1" applyProtection="1">
      <alignment horizontal="left" vertical="center" wrapText="1"/>
      <protection locked="0"/>
    </xf>
    <xf numFmtId="0" fontId="6" fillId="0" borderId="38" xfId="0" applyFont="1" applyBorder="1" applyAlignment="1" applyProtection="1">
      <alignment horizontal="center" vertical="center" wrapText="1"/>
      <protection locked="0"/>
    </xf>
    <xf numFmtId="0" fontId="0" fillId="0" borderId="0" xfId="0" applyFont="1"/>
  </cellXfs>
  <cellStyles count="3">
    <cellStyle name="桁区切り" xfId="1" builtinId="6"/>
    <cellStyle name="標準" xfId="0" builtinId="0"/>
    <cellStyle name="標準_様式" xfId="2" xr:uid="{B9DF96F8-6B06-4D6D-BB71-3FC666D335E4}"/>
  </cellStyles>
  <dxfs count="11">
    <dxf>
      <fill>
        <patternFill>
          <bgColor theme="5" tint="0.79998168889431442"/>
        </patternFill>
      </fill>
    </dxf>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461_&#23721;&#25163;&#30476;&#22823;&#27084;&#30010;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
      <sheetName val="事業名一覧 "/>
      <sheetName val="転記作業用"/>
      <sheetName val="―"/>
      <sheetName val="フラグ管理用"/>
      <sheetName val="計算用"/>
    </sheetNames>
    <sheetDataSet>
      <sheetData sheetId="0"/>
      <sheetData sheetId="1"/>
      <sheetData sheetId="2"/>
      <sheetData sheetId="3"/>
      <sheetData sheetId="4">
        <row r="3">
          <cell r="A3" t="str">
            <v>沖縄振興特定事業推進費補助金</v>
          </cell>
          <cell r="B3" t="str">
            <v>内閣総理大臣</v>
          </cell>
          <cell r="C3" t="str">
            <v>内閣府</v>
          </cell>
        </row>
        <row r="4">
          <cell r="A4" t="str">
            <v>地域女性活躍推進交付金</v>
          </cell>
          <cell r="B4" t="str">
            <v>内閣総理大臣</v>
          </cell>
          <cell r="C4" t="str">
            <v>内閣府</v>
          </cell>
        </row>
        <row r="5">
          <cell r="A5" t="str">
            <v>地方創生テレワーク推進交付金</v>
          </cell>
          <cell r="B5" t="str">
            <v>内閣総理大臣</v>
          </cell>
          <cell r="C5" t="str">
            <v>内閣府</v>
          </cell>
        </row>
        <row r="6">
          <cell r="A6" t="str">
            <v>デジタル田園都市国家構想推進交付金</v>
          </cell>
          <cell r="B6" t="str">
            <v>内閣総理大臣</v>
          </cell>
          <cell r="C6" t="str">
            <v>内閣府</v>
          </cell>
        </row>
        <row r="7">
          <cell r="A7" t="str">
            <v>子ども・子育て支援交付金</v>
          </cell>
          <cell r="B7" t="str">
            <v>内閣総理大臣</v>
          </cell>
          <cell r="C7" t="str">
            <v>内閣府</v>
          </cell>
        </row>
        <row r="8">
          <cell r="A8" t="str">
            <v>地域少子化対策重点推進交付金</v>
          </cell>
          <cell r="B8" t="str">
            <v>内閣総理大臣</v>
          </cell>
          <cell r="C8" t="str">
            <v>内閣府</v>
          </cell>
        </row>
        <row r="9">
          <cell r="A9" t="str">
            <v>特定有人国境離島地域社会維持推進交付金</v>
          </cell>
          <cell r="B9" t="str">
            <v>内閣総理大臣</v>
          </cell>
          <cell r="C9" t="str">
            <v>内閣府</v>
          </cell>
        </row>
        <row r="10">
          <cell r="A10" t="str">
            <v>地域就職氷河期世代支援加速化交付金</v>
          </cell>
          <cell r="B10" t="str">
            <v>内閣総理大臣</v>
          </cell>
          <cell r="C10" t="str">
            <v>内閣府</v>
          </cell>
        </row>
        <row r="11">
          <cell r="A11" t="str">
            <v>地域子供の未来応援交付金</v>
          </cell>
          <cell r="B11" t="str">
            <v>内閣総理大臣</v>
          </cell>
          <cell r="C11" t="str">
            <v>内閣府</v>
          </cell>
        </row>
        <row r="12">
          <cell r="A12" t="str">
            <v>地方消費者行政強化交付金</v>
          </cell>
          <cell r="B12" t="str">
            <v>内閣総理大臣</v>
          </cell>
          <cell r="C12" t="str">
            <v>内閣府</v>
          </cell>
        </row>
        <row r="13">
          <cell r="A13" t="str">
            <v>無線システム普及支援事業費等補助金</v>
          </cell>
          <cell r="B13" t="str">
            <v>総務大臣</v>
          </cell>
          <cell r="C13" t="str">
            <v>総務省</v>
          </cell>
        </row>
        <row r="14">
          <cell r="A14" t="str">
            <v>情報通信技術利活用事業費補助金</v>
          </cell>
          <cell r="B14" t="str">
            <v>総務大臣</v>
          </cell>
          <cell r="C14" t="str">
            <v>総務省</v>
          </cell>
        </row>
        <row r="15">
          <cell r="A15" t="str">
            <v>外国人受入環境整備交付金</v>
          </cell>
          <cell r="B15" t="str">
            <v>法務大臣</v>
          </cell>
          <cell r="C15" t="str">
            <v>法務省</v>
          </cell>
        </row>
        <row r="16">
          <cell r="A16" t="str">
            <v>学校施設環境改善交付金</v>
          </cell>
          <cell r="B16" t="str">
            <v>文部科学大臣</v>
          </cell>
          <cell r="C16" t="str">
            <v>文部科学省</v>
          </cell>
        </row>
        <row r="17">
          <cell r="A17" t="str">
            <v>教育支援体制整備事業費補助金</v>
          </cell>
          <cell r="B17" t="str">
            <v>文部科学大臣</v>
          </cell>
          <cell r="C17" t="str">
            <v>文部科学省</v>
          </cell>
        </row>
        <row r="18">
          <cell r="A18" t="str">
            <v>教育支援体制整備事業費交付金</v>
          </cell>
          <cell r="B18" t="str">
            <v>文部科学大臣</v>
          </cell>
          <cell r="C18" t="str">
            <v>文部科学省</v>
          </cell>
        </row>
        <row r="19">
          <cell r="A19" t="str">
            <v>学校保健特別対策事業費補助金</v>
          </cell>
          <cell r="B19" t="str">
            <v>文部科学大臣</v>
          </cell>
          <cell r="C19" t="str">
            <v>文部科学省</v>
          </cell>
        </row>
        <row r="20">
          <cell r="A20" t="str">
            <v>公立学校情報通信ネットワーク環境施設整備費補助金</v>
          </cell>
          <cell r="B20" t="str">
            <v>文部科学大臣</v>
          </cell>
          <cell r="C20" t="str">
            <v>文部科学省</v>
          </cell>
        </row>
        <row r="21">
          <cell r="A21" t="str">
            <v>公立学校情報機器整備費補助金</v>
          </cell>
          <cell r="B21" t="str">
            <v>文部科学大臣</v>
          </cell>
          <cell r="C21" t="str">
            <v>文部科学省</v>
          </cell>
        </row>
        <row r="22">
          <cell r="A22" t="str">
            <v>学校臨時休業対策費補助金</v>
          </cell>
          <cell r="B22" t="str">
            <v>文部科学大臣</v>
          </cell>
          <cell r="C22" t="str">
            <v>文部科学省</v>
          </cell>
        </row>
        <row r="23">
          <cell r="A23" t="str">
            <v>私立高等学校等経常費助成費補助金</v>
          </cell>
          <cell r="B23" t="str">
            <v>文部科学大臣</v>
          </cell>
          <cell r="C23" t="str">
            <v>文部科学省</v>
          </cell>
        </row>
        <row r="24">
          <cell r="A24" t="str">
            <v>地方スポーツ振興費補助金</v>
          </cell>
          <cell r="B24" t="str">
            <v>文部科学大臣</v>
          </cell>
          <cell r="C24" t="str">
            <v>文部科学省</v>
          </cell>
        </row>
        <row r="25">
          <cell r="A25" t="str">
            <v>文化芸術振興費補助金</v>
          </cell>
          <cell r="B25" t="str">
            <v>文部科学大臣</v>
          </cell>
          <cell r="C25" t="str">
            <v>文部科学省</v>
          </cell>
        </row>
        <row r="26">
          <cell r="A26" t="str">
            <v>医療提供体制推進事業費補助金</v>
          </cell>
          <cell r="B26" t="str">
            <v>厚生労働大臣</v>
          </cell>
          <cell r="C26" t="str">
            <v>厚生労働省</v>
          </cell>
        </row>
        <row r="27">
          <cell r="A27" t="str">
            <v>疾病予防対策事業費等補助金</v>
          </cell>
          <cell r="B27" t="str">
            <v>厚生労働大臣</v>
          </cell>
          <cell r="C27" t="str">
            <v>厚生労働省</v>
          </cell>
        </row>
        <row r="28">
          <cell r="A28" t="str">
            <v>保健衛生施設等施設整備費補助金</v>
          </cell>
          <cell r="B28" t="str">
            <v>厚生労働大臣</v>
          </cell>
          <cell r="C28" t="str">
            <v>厚生労働省</v>
          </cell>
        </row>
        <row r="29">
          <cell r="A29" t="str">
            <v>保育対策総合支援事業費補助金</v>
          </cell>
          <cell r="B29" t="str">
            <v>厚生労働大臣</v>
          </cell>
          <cell r="C29" t="str">
            <v>厚生労働省</v>
          </cell>
        </row>
        <row r="30">
          <cell r="A30" t="str">
            <v>保育所等整備交付金</v>
          </cell>
          <cell r="B30" t="str">
            <v>厚生労働大臣</v>
          </cell>
          <cell r="C30" t="str">
            <v>厚生労働省</v>
          </cell>
        </row>
        <row r="31">
          <cell r="A31" t="str">
            <v>児童福祉事業対策費等補助金</v>
          </cell>
          <cell r="B31" t="str">
            <v>厚生労働大臣</v>
          </cell>
          <cell r="C31" t="str">
            <v>厚生労働省</v>
          </cell>
        </row>
        <row r="32">
          <cell r="A32" t="str">
            <v>母子家庭等対策費補助金</v>
          </cell>
          <cell r="B32" t="str">
            <v>厚生労働大臣</v>
          </cell>
          <cell r="C32" t="str">
            <v>厚生労働省</v>
          </cell>
        </row>
        <row r="33">
          <cell r="A33" t="str">
            <v>次世代育成支援対策施設整備交付金</v>
          </cell>
          <cell r="B33" t="str">
            <v>厚生労働大臣</v>
          </cell>
          <cell r="C33" t="str">
            <v>厚生労働省</v>
          </cell>
        </row>
        <row r="34">
          <cell r="A34" t="str">
            <v>母子保健衛生費補助金</v>
          </cell>
          <cell r="B34" t="str">
            <v>厚生労働大臣</v>
          </cell>
          <cell r="C34" t="str">
            <v>厚生労働省</v>
          </cell>
        </row>
        <row r="35">
          <cell r="A35" t="str">
            <v>子育て支援対策臨時特例交付金</v>
          </cell>
          <cell r="B35" t="str">
            <v>厚生労働大臣</v>
          </cell>
          <cell r="C35" t="str">
            <v>厚生労働省</v>
          </cell>
        </row>
        <row r="36">
          <cell r="A36" t="str">
            <v>地域自殺対策強化交付金</v>
          </cell>
          <cell r="B36" t="str">
            <v>厚生労働大臣</v>
          </cell>
          <cell r="C36" t="str">
            <v>厚生労働省</v>
          </cell>
        </row>
        <row r="37">
          <cell r="A37" t="str">
            <v>生活困窮者就労準備支援事業費等補助金</v>
          </cell>
          <cell r="B37" t="str">
            <v>厚生労働大臣</v>
          </cell>
          <cell r="C37" t="str">
            <v>厚生労働省</v>
          </cell>
        </row>
        <row r="38">
          <cell r="A38" t="str">
            <v>障害者総合支援事業費補助金</v>
          </cell>
          <cell r="B38" t="str">
            <v>厚生労働大臣</v>
          </cell>
          <cell r="C38" t="str">
            <v>厚生労働省</v>
          </cell>
        </row>
        <row r="39">
          <cell r="A39" t="str">
            <v>社会福祉施設等施設整備費補助金</v>
          </cell>
          <cell r="B39" t="str">
            <v>厚生労働大臣</v>
          </cell>
          <cell r="C39" t="str">
            <v>厚生労働省</v>
          </cell>
        </row>
        <row r="40">
          <cell r="A40" t="str">
            <v>精神保健対策費補助金</v>
          </cell>
          <cell r="B40" t="str">
            <v>厚生労働大臣</v>
          </cell>
          <cell r="C40" t="str">
            <v>厚生労働省</v>
          </cell>
        </row>
        <row r="41">
          <cell r="A41" t="str">
            <v>介護保険事業費補助金</v>
          </cell>
          <cell r="B41" t="str">
            <v>厚生労働大臣</v>
          </cell>
          <cell r="C41" t="str">
            <v>厚生労働省</v>
          </cell>
        </row>
        <row r="42">
          <cell r="A42" t="str">
            <v>職業能力開発校設備整備費等補助金</v>
          </cell>
          <cell r="B42" t="str">
            <v>厚生労働大臣</v>
          </cell>
          <cell r="C42" t="str">
            <v>厚生労働省</v>
          </cell>
        </row>
        <row r="43">
          <cell r="A43" t="str">
            <v>新型コロナウイルス感染症セーフティネット強化交付金</v>
          </cell>
          <cell r="B43" t="str">
            <v>厚生労働大臣</v>
          </cell>
          <cell r="C43" t="str">
            <v>厚生労働省</v>
          </cell>
        </row>
        <row r="44">
          <cell r="A44" t="str">
            <v>雇用開発支援事業費等補助金</v>
          </cell>
          <cell r="B44" t="str">
            <v>厚生労働大臣</v>
          </cell>
          <cell r="C44" t="str">
            <v>厚生労働省</v>
          </cell>
        </row>
        <row r="45">
          <cell r="A45" t="str">
            <v>妊娠出産子育て支援交付金</v>
          </cell>
          <cell r="B45" t="str">
            <v>厚生労働大臣</v>
          </cell>
          <cell r="C45" t="str">
            <v>厚生労働省</v>
          </cell>
        </row>
        <row r="46">
          <cell r="A46" t="str">
            <v>６次産業化市場規模拡大対策整備交付金</v>
          </cell>
          <cell r="B46" t="str">
            <v>農林水産大臣</v>
          </cell>
          <cell r="C46" t="str">
            <v>農林水産省</v>
          </cell>
        </row>
        <row r="47">
          <cell r="A47" t="str">
            <v>農業・食品産業強化対策整備交付金</v>
          </cell>
          <cell r="B47" t="str">
            <v>農林水産大臣</v>
          </cell>
          <cell r="C47" t="str">
            <v>農林水産省</v>
          </cell>
        </row>
        <row r="48">
          <cell r="A48" t="str">
            <v>担い手育成・確保等対策地方公共団体事業費補助金</v>
          </cell>
          <cell r="B48" t="str">
            <v>農林水産大臣</v>
          </cell>
          <cell r="C48" t="str">
            <v>農林水産省</v>
          </cell>
        </row>
        <row r="49">
          <cell r="A49" t="str">
            <v>国産農産物生産基盤強化等対策地方公共団体事業費補助金</v>
          </cell>
          <cell r="B49" t="str">
            <v>農林水産大臣</v>
          </cell>
          <cell r="C49" t="str">
            <v>農林水産省</v>
          </cell>
        </row>
        <row r="50">
          <cell r="A50" t="str">
            <v>中小企業経営支援等対策費補助金</v>
          </cell>
          <cell r="B50" t="str">
            <v>経済産業大臣</v>
          </cell>
          <cell r="C50" t="str">
            <v>経済産業省</v>
          </cell>
        </row>
        <row r="51">
          <cell r="A51" t="str">
            <v>奄美群島振興交付金</v>
          </cell>
          <cell r="B51" t="str">
            <v>国土交通大臣</v>
          </cell>
          <cell r="C51" t="str">
            <v>国土交通省</v>
          </cell>
        </row>
        <row r="52">
          <cell r="A52" t="str">
            <v>小笠原諸島振興開発費補助金</v>
          </cell>
          <cell r="B52" t="str">
            <v>国土交通大臣</v>
          </cell>
          <cell r="C52" t="str">
            <v>国土交通省</v>
          </cell>
        </row>
        <row r="53">
          <cell r="A53" t="str">
            <v>訪日外国人旅行者周遊促進事業費補助金</v>
          </cell>
          <cell r="B53" t="str">
            <v>国土交通大臣</v>
          </cell>
          <cell r="C53" t="str">
            <v>国土交通省</v>
          </cell>
        </row>
        <row r="54">
          <cell r="A54" t="str">
            <v>訪日外国人旅行者受入環境整備緊急対策事業費補助金</v>
          </cell>
          <cell r="B54" t="str">
            <v>国土交通大臣</v>
          </cell>
          <cell r="C54" t="str">
            <v>国土交通省</v>
          </cell>
        </row>
        <row r="55">
          <cell r="A55" t="str">
            <v>二酸化炭素排出抑制対策事業費等補助金</v>
          </cell>
          <cell r="B55" t="str">
            <v>環境大臣</v>
          </cell>
          <cell r="C55" t="str">
            <v>環境省</v>
          </cell>
        </row>
      </sheetData>
      <sheetData sheetId="5"/>
      <sheetData sheetId="6">
        <row r="2">
          <cell r="A2" t="str">
            <v>補</v>
          </cell>
          <cell r="C2" t="str">
            <v>○</v>
          </cell>
          <cell r="G2" t="str">
            <v>○</v>
          </cell>
          <cell r="K2" t="str">
            <v>－</v>
          </cell>
          <cell r="M2" t="str">
            <v>－</v>
          </cell>
          <cell r="AD2" t="str">
            <v>－</v>
          </cell>
          <cell r="AJ2" t="str">
            <v>R3</v>
          </cell>
        </row>
        <row r="3">
          <cell r="A3" t="str">
            <v>単</v>
          </cell>
          <cell r="K3" t="str">
            <v>○</v>
          </cell>
          <cell r="M3" t="str">
            <v>○</v>
          </cell>
          <cell r="AD3" t="str">
            <v>○</v>
          </cell>
          <cell r="AJ3" t="str">
            <v>R4</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
  <sheetViews>
    <sheetView showGridLines="0" tabSelected="1" zoomScale="50" zoomScaleNormal="50" workbookViewId="0">
      <selection activeCell="F3" sqref="F3:F5"/>
    </sheetView>
  </sheetViews>
  <sheetFormatPr defaultRowHeight="18.75"/>
  <cols>
    <col min="1" max="1" width="9" style="100"/>
    <col min="2" max="2" width="16.25" style="100" customWidth="1"/>
    <col min="3" max="3" width="28.375" style="100" bestFit="1" customWidth="1"/>
    <col min="4" max="5" width="9" style="100"/>
    <col min="6" max="6" width="28.375" style="100" bestFit="1" customWidth="1"/>
    <col min="7" max="7" width="9.625" style="100" bestFit="1" customWidth="1"/>
    <col min="8" max="10" width="9" style="100"/>
    <col min="11" max="12" width="10.875" style="100" bestFit="1" customWidth="1"/>
    <col min="13" max="13" width="13.125" style="100" bestFit="1" customWidth="1"/>
    <col min="14" max="14" width="10.375" style="100" bestFit="1" customWidth="1"/>
    <col min="15" max="15" width="13.125" style="100" bestFit="1" customWidth="1"/>
    <col min="16" max="18" width="9" style="100"/>
    <col min="19" max="19" width="55.875" style="100" bestFit="1" customWidth="1"/>
    <col min="20" max="25" width="9" style="100"/>
    <col min="26" max="26" width="58.875" style="100" bestFit="1" customWidth="1"/>
    <col min="27" max="28" width="9" style="100"/>
    <col min="29" max="29" width="8.875" style="100" customWidth="1"/>
    <col min="30" max="30" width="9.625" style="100" customWidth="1"/>
    <col min="31" max="31" width="15.625" style="100" bestFit="1" customWidth="1"/>
    <col min="32" max="16384" width="9" style="100"/>
  </cols>
  <sheetData>
    <row r="1" spans="1:31" s="2" customFormat="1" ht="45.75" customHeight="1"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s="2" customFormat="1" ht="30.75" customHeight="1" thickBot="1">
      <c r="A2" s="3" t="s">
        <v>0</v>
      </c>
      <c r="B2" s="4" t="s">
        <v>1</v>
      </c>
      <c r="C2" s="4" t="s">
        <v>2</v>
      </c>
      <c r="D2" s="5" t="s">
        <v>3</v>
      </c>
      <c r="E2" s="6" t="s">
        <v>4</v>
      </c>
      <c r="F2" s="7"/>
      <c r="G2" s="8"/>
      <c r="H2" s="9" t="s">
        <v>5</v>
      </c>
      <c r="I2" s="10" t="s">
        <v>6</v>
      </c>
      <c r="J2" s="11"/>
      <c r="K2" s="12" t="s">
        <v>7</v>
      </c>
      <c r="L2" s="13"/>
      <c r="M2" s="13"/>
      <c r="N2" s="13"/>
      <c r="O2" s="13"/>
      <c r="P2" s="13"/>
      <c r="Q2" s="13"/>
      <c r="R2" s="14"/>
      <c r="S2" s="15" t="s">
        <v>8</v>
      </c>
      <c r="T2" s="9" t="s">
        <v>9</v>
      </c>
      <c r="U2" s="16" t="s">
        <v>10</v>
      </c>
      <c r="V2" s="16" t="s">
        <v>11</v>
      </c>
      <c r="W2" s="9" t="s">
        <v>12</v>
      </c>
      <c r="X2" s="4" t="s">
        <v>13</v>
      </c>
      <c r="Y2" s="4" t="s">
        <v>14</v>
      </c>
      <c r="Z2" s="9" t="s">
        <v>15</v>
      </c>
      <c r="AA2" s="9" t="s">
        <v>16</v>
      </c>
      <c r="AB2" s="9" t="s">
        <v>17</v>
      </c>
      <c r="AC2" s="9" t="s">
        <v>18</v>
      </c>
      <c r="AD2" s="9" t="s">
        <v>19</v>
      </c>
      <c r="AE2" s="17" t="s">
        <v>20</v>
      </c>
    </row>
    <row r="3" spans="1:31" s="2" customFormat="1" ht="37.5" customHeight="1" thickBot="1">
      <c r="A3" s="18"/>
      <c r="B3" s="19"/>
      <c r="C3" s="19"/>
      <c r="D3" s="20"/>
      <c r="E3" s="19"/>
      <c r="F3" s="21" t="s">
        <v>21</v>
      </c>
      <c r="G3" s="22"/>
      <c r="H3" s="21"/>
      <c r="I3" s="21"/>
      <c r="J3" s="23" t="s">
        <v>22</v>
      </c>
      <c r="K3" s="24" t="s">
        <v>23</v>
      </c>
      <c r="L3" s="25" t="s">
        <v>24</v>
      </c>
      <c r="M3" s="26"/>
      <c r="N3" s="26"/>
      <c r="O3" s="26"/>
      <c r="P3" s="27"/>
      <c r="Q3" s="28" t="s">
        <v>25</v>
      </c>
      <c r="R3" s="29" t="s">
        <v>26</v>
      </c>
      <c r="S3" s="30"/>
      <c r="T3" s="21"/>
      <c r="U3" s="21"/>
      <c r="V3" s="21"/>
      <c r="W3" s="31"/>
      <c r="X3" s="32"/>
      <c r="Y3" s="32"/>
      <c r="Z3" s="31"/>
      <c r="AA3" s="31"/>
      <c r="AB3" s="31"/>
      <c r="AC3" s="31"/>
      <c r="AD3" s="21"/>
      <c r="AE3" s="33"/>
    </row>
    <row r="4" spans="1:31" s="2" customFormat="1" ht="22.5" customHeight="1" thickBot="1">
      <c r="A4" s="18"/>
      <c r="B4" s="19"/>
      <c r="C4" s="19"/>
      <c r="D4" s="20"/>
      <c r="E4" s="19"/>
      <c r="F4" s="21"/>
      <c r="G4" s="34"/>
      <c r="H4" s="21"/>
      <c r="I4" s="21"/>
      <c r="J4" s="21"/>
      <c r="K4" s="24"/>
      <c r="L4" s="31"/>
      <c r="M4" s="35" t="s">
        <v>27</v>
      </c>
      <c r="N4" s="36" t="s">
        <v>28</v>
      </c>
      <c r="O4" s="36" t="s">
        <v>29</v>
      </c>
      <c r="P4" s="36" t="s">
        <v>30</v>
      </c>
      <c r="Q4" s="31"/>
      <c r="R4" s="37"/>
      <c r="S4" s="30"/>
      <c r="T4" s="21"/>
      <c r="U4" s="21"/>
      <c r="V4" s="21"/>
      <c r="W4" s="31"/>
      <c r="X4" s="32"/>
      <c r="Y4" s="32"/>
      <c r="Z4" s="31"/>
      <c r="AA4" s="31"/>
      <c r="AB4" s="31"/>
      <c r="AC4" s="31"/>
      <c r="AD4" s="21"/>
      <c r="AE4" s="33"/>
    </row>
    <row r="5" spans="1:31" s="2" customFormat="1" ht="114.75" customHeight="1" thickBot="1">
      <c r="A5" s="38"/>
      <c r="B5" s="39"/>
      <c r="C5" s="39"/>
      <c r="D5" s="40"/>
      <c r="E5" s="39"/>
      <c r="F5" s="41"/>
      <c r="G5" s="42" t="s">
        <v>31</v>
      </c>
      <c r="H5" s="41"/>
      <c r="I5" s="41"/>
      <c r="J5" s="41"/>
      <c r="K5" s="43"/>
      <c r="L5" s="44" t="s">
        <v>32</v>
      </c>
      <c r="M5" s="45" t="s">
        <v>33</v>
      </c>
      <c r="N5" s="45" t="s">
        <v>34</v>
      </c>
      <c r="O5" s="45" t="s">
        <v>35</v>
      </c>
      <c r="P5" s="45" t="s">
        <v>36</v>
      </c>
      <c r="Q5" s="44" t="s">
        <v>37</v>
      </c>
      <c r="R5" s="46" t="s">
        <v>38</v>
      </c>
      <c r="S5" s="47"/>
      <c r="T5" s="41"/>
      <c r="U5" s="41"/>
      <c r="V5" s="41"/>
      <c r="W5" s="48"/>
      <c r="X5" s="49"/>
      <c r="Y5" s="49"/>
      <c r="Z5" s="48"/>
      <c r="AA5" s="48"/>
      <c r="AB5" s="48"/>
      <c r="AC5" s="48"/>
      <c r="AD5" s="41"/>
      <c r="AE5" s="50"/>
    </row>
    <row r="6" spans="1:31" s="2" customFormat="1" ht="57.75" customHeight="1" thickBot="1">
      <c r="A6" s="51"/>
      <c r="B6" s="51"/>
      <c r="C6" s="51"/>
      <c r="D6" s="51"/>
      <c r="E6" s="51"/>
      <c r="F6" s="51"/>
      <c r="G6" s="51"/>
      <c r="H6" s="51"/>
      <c r="I6" s="51"/>
      <c r="J6" s="52" t="s">
        <v>39</v>
      </c>
      <c r="K6" s="53">
        <f>IF(SUM(K7:K605)=SUM(L6,Q6,R6),SUM(K7:K605),"B~Dの合計としてください")</f>
        <v>268613</v>
      </c>
      <c r="L6" s="53">
        <f>SUM(L7:L605)</f>
        <v>261038</v>
      </c>
      <c r="M6" s="53">
        <f>SUM(M7:M605)</f>
        <v>159561</v>
      </c>
      <c r="N6" s="53">
        <f>SUM(N7:N605)</f>
        <v>52899</v>
      </c>
      <c r="O6" s="53">
        <f>SUM(O7:O605)</f>
        <v>48578</v>
      </c>
      <c r="P6" s="53">
        <f>SUM(P7:P605)</f>
        <v>0</v>
      </c>
      <c r="Q6" s="53">
        <f>SUM(Q7:Q605)</f>
        <v>3375</v>
      </c>
      <c r="R6" s="54">
        <f>SUM(R7:R605)</f>
        <v>4200</v>
      </c>
      <c r="S6" s="51"/>
      <c r="T6" s="51"/>
      <c r="U6" s="55"/>
      <c r="V6" s="55"/>
      <c r="W6" s="51"/>
      <c r="X6" s="51"/>
      <c r="Y6" s="56"/>
      <c r="Z6" s="57"/>
      <c r="AA6" s="57"/>
      <c r="AB6" s="51"/>
      <c r="AC6" s="51"/>
      <c r="AD6" s="51"/>
      <c r="AE6" s="58"/>
    </row>
    <row r="7" spans="1:31" s="2" customFormat="1" ht="276">
      <c r="A7" s="59" t="s">
        <v>40</v>
      </c>
      <c r="B7" s="60" t="s">
        <v>41</v>
      </c>
      <c r="C7" s="61" t="s">
        <v>42</v>
      </c>
      <c r="D7" s="62" t="str">
        <f>IF(A7="補",VLOOKUP(C7,'[1]事業名一覧 '!$A$3:$C$55,3,FALSE),"")</f>
        <v/>
      </c>
      <c r="E7" s="63" t="s">
        <v>43</v>
      </c>
      <c r="F7" s="64" t="s">
        <v>44</v>
      </c>
      <c r="G7" s="65" t="s">
        <v>45</v>
      </c>
      <c r="H7" s="65" t="s">
        <v>44</v>
      </c>
      <c r="I7" s="65" t="s">
        <v>41</v>
      </c>
      <c r="J7" s="66"/>
      <c r="K7" s="67">
        <f t="shared" ref="K7:K29" si="0">IF(A7="","",SUM(L7,Q7,R7))</f>
        <v>17327</v>
      </c>
      <c r="L7" s="67">
        <f>IF(A7="","",SUM(M7:P7))</f>
        <v>17327</v>
      </c>
      <c r="M7" s="68">
        <v>17327</v>
      </c>
      <c r="N7" s="68">
        <v>0</v>
      </c>
      <c r="O7" s="68">
        <v>0</v>
      </c>
      <c r="P7" s="68">
        <v>0</v>
      </c>
      <c r="Q7" s="68">
        <v>0</v>
      </c>
      <c r="R7" s="68">
        <v>0</v>
      </c>
      <c r="S7" s="66" t="s">
        <v>46</v>
      </c>
      <c r="T7" s="65" t="s">
        <v>41</v>
      </c>
      <c r="U7" s="65" t="s">
        <v>41</v>
      </c>
      <c r="V7" s="65" t="s">
        <v>41</v>
      </c>
      <c r="W7" s="59" t="s">
        <v>41</v>
      </c>
      <c r="X7" s="59" t="s">
        <v>47</v>
      </c>
      <c r="Y7" s="59" t="s">
        <v>48</v>
      </c>
      <c r="Z7" s="69" t="s">
        <v>130</v>
      </c>
      <c r="AA7" s="69" t="s">
        <v>49</v>
      </c>
      <c r="AB7" s="66"/>
      <c r="AC7" s="66"/>
      <c r="AD7" s="70"/>
      <c r="AE7" s="71" t="s">
        <v>50</v>
      </c>
    </row>
    <row r="8" spans="1:31" s="2" customFormat="1" ht="207">
      <c r="A8" s="72" t="s">
        <v>40</v>
      </c>
      <c r="B8" s="73" t="s">
        <v>41</v>
      </c>
      <c r="C8" s="74" t="s">
        <v>51</v>
      </c>
      <c r="D8" s="75" t="str">
        <f>IF(A8="補",VLOOKUP(C8,'[1]事業名一覧 '!$A$3:$C$55,3,FALSE),"")</f>
        <v/>
      </c>
      <c r="E8" s="76" t="s">
        <v>43</v>
      </c>
      <c r="F8" s="77" t="s">
        <v>44</v>
      </c>
      <c r="G8" s="78" t="s">
        <v>52</v>
      </c>
      <c r="H8" s="78" t="s">
        <v>44</v>
      </c>
      <c r="I8" s="78" t="s">
        <v>41</v>
      </c>
      <c r="J8" s="74"/>
      <c r="K8" s="79">
        <f t="shared" si="0"/>
        <v>8000</v>
      </c>
      <c r="L8" s="79">
        <f t="shared" ref="L8:L29" si="1">IF(A8="","",SUM(M8:P8))</f>
        <v>8000</v>
      </c>
      <c r="M8" s="80">
        <v>8000</v>
      </c>
      <c r="N8" s="80">
        <v>0</v>
      </c>
      <c r="O8" s="80">
        <v>0</v>
      </c>
      <c r="P8" s="80">
        <v>0</v>
      </c>
      <c r="Q8" s="80">
        <v>0</v>
      </c>
      <c r="R8" s="80">
        <v>0</v>
      </c>
      <c r="S8" s="74" t="s">
        <v>53</v>
      </c>
      <c r="T8" s="78" t="s">
        <v>41</v>
      </c>
      <c r="U8" s="78" t="s">
        <v>41</v>
      </c>
      <c r="V8" s="78" t="s">
        <v>41</v>
      </c>
      <c r="W8" s="72" t="s">
        <v>41</v>
      </c>
      <c r="X8" s="72" t="s">
        <v>54</v>
      </c>
      <c r="Y8" s="72" t="s">
        <v>55</v>
      </c>
      <c r="Z8" s="81" t="s">
        <v>56</v>
      </c>
      <c r="AA8" s="81" t="s">
        <v>49</v>
      </c>
      <c r="AB8" s="74"/>
      <c r="AC8" s="74"/>
      <c r="AD8" s="82"/>
      <c r="AE8" s="83" t="s">
        <v>50</v>
      </c>
    </row>
    <row r="9" spans="1:31" s="2" customFormat="1" ht="224.25">
      <c r="A9" s="72" t="s">
        <v>40</v>
      </c>
      <c r="B9" s="73" t="s">
        <v>41</v>
      </c>
      <c r="C9" s="84" t="s">
        <v>57</v>
      </c>
      <c r="D9" s="75" t="str">
        <f>IF(A9="補",VLOOKUP(C9,'[1]事業名一覧 '!$A$3:$C$55,3,FALSE),"")</f>
        <v/>
      </c>
      <c r="E9" s="85" t="s">
        <v>43</v>
      </c>
      <c r="F9" s="77" t="s">
        <v>44</v>
      </c>
      <c r="G9" s="78" t="s">
        <v>52</v>
      </c>
      <c r="H9" s="78" t="s">
        <v>44</v>
      </c>
      <c r="I9" s="78" t="s">
        <v>41</v>
      </c>
      <c r="J9" s="74"/>
      <c r="K9" s="79">
        <f t="shared" si="0"/>
        <v>3300</v>
      </c>
      <c r="L9" s="79">
        <f t="shared" si="1"/>
        <v>3300</v>
      </c>
      <c r="M9" s="80">
        <v>3300</v>
      </c>
      <c r="N9" s="80">
        <v>0</v>
      </c>
      <c r="O9" s="80">
        <v>0</v>
      </c>
      <c r="P9" s="80">
        <v>0</v>
      </c>
      <c r="Q9" s="80">
        <v>0</v>
      </c>
      <c r="R9" s="80">
        <v>0</v>
      </c>
      <c r="S9" s="74" t="s">
        <v>58</v>
      </c>
      <c r="T9" s="78" t="s">
        <v>41</v>
      </c>
      <c r="U9" s="78" t="s">
        <v>41</v>
      </c>
      <c r="V9" s="78" t="s">
        <v>41</v>
      </c>
      <c r="W9" s="78" t="s">
        <v>41</v>
      </c>
      <c r="X9" s="72" t="s">
        <v>54</v>
      </c>
      <c r="Y9" s="72" t="s">
        <v>59</v>
      </c>
      <c r="Z9" s="81" t="s">
        <v>60</v>
      </c>
      <c r="AA9" s="81" t="s">
        <v>49</v>
      </c>
      <c r="AB9" s="74"/>
      <c r="AC9" s="74"/>
      <c r="AD9" s="82"/>
      <c r="AE9" s="86" t="s">
        <v>50</v>
      </c>
    </row>
    <row r="10" spans="1:31" s="2" customFormat="1" ht="258.75">
      <c r="A10" s="72" t="s">
        <v>40</v>
      </c>
      <c r="B10" s="87" t="s">
        <v>41</v>
      </c>
      <c r="C10" s="74" t="s">
        <v>61</v>
      </c>
      <c r="D10" s="75" t="str">
        <f>IF(A10="補",VLOOKUP(C10,'[1]事業名一覧 '!$A$3:$C$55,3,FALSE),"")</f>
        <v/>
      </c>
      <c r="E10" s="88" t="s">
        <v>43</v>
      </c>
      <c r="F10" s="77" t="s">
        <v>44</v>
      </c>
      <c r="G10" s="78" t="s">
        <v>45</v>
      </c>
      <c r="H10" s="78" t="s">
        <v>44</v>
      </c>
      <c r="I10" s="78" t="s">
        <v>41</v>
      </c>
      <c r="J10" s="74"/>
      <c r="K10" s="79">
        <f t="shared" si="0"/>
        <v>1400</v>
      </c>
      <c r="L10" s="79">
        <f t="shared" si="1"/>
        <v>1400</v>
      </c>
      <c r="M10" s="80">
        <v>1400</v>
      </c>
      <c r="N10" s="80">
        <v>0</v>
      </c>
      <c r="O10" s="80">
        <v>0</v>
      </c>
      <c r="P10" s="80">
        <v>0</v>
      </c>
      <c r="Q10" s="80">
        <v>0</v>
      </c>
      <c r="R10" s="80">
        <v>0</v>
      </c>
      <c r="S10" s="74" t="s">
        <v>62</v>
      </c>
      <c r="T10" s="78" t="s">
        <v>41</v>
      </c>
      <c r="U10" s="78" t="s">
        <v>41</v>
      </c>
      <c r="V10" s="78" t="s">
        <v>41</v>
      </c>
      <c r="W10" s="72" t="s">
        <v>41</v>
      </c>
      <c r="X10" s="72" t="s">
        <v>54</v>
      </c>
      <c r="Y10" s="72" t="s">
        <v>63</v>
      </c>
      <c r="Z10" s="81" t="s">
        <v>64</v>
      </c>
      <c r="AA10" s="81" t="s">
        <v>49</v>
      </c>
      <c r="AB10" s="74"/>
      <c r="AC10" s="74"/>
      <c r="AD10" s="82"/>
      <c r="AE10" s="83" t="s">
        <v>50</v>
      </c>
    </row>
    <row r="11" spans="1:31" s="2" customFormat="1" ht="189.75">
      <c r="A11" s="72" t="s">
        <v>40</v>
      </c>
      <c r="B11" s="72" t="s">
        <v>41</v>
      </c>
      <c r="C11" s="74" t="s">
        <v>65</v>
      </c>
      <c r="D11" s="75" t="str">
        <f>IF(A11="補",VLOOKUP(C11,'[1]事業名一覧 '!$A$3:$C$55,3,FALSE),"")</f>
        <v/>
      </c>
      <c r="E11" s="78" t="s">
        <v>43</v>
      </c>
      <c r="F11" s="77" t="s">
        <v>44</v>
      </c>
      <c r="G11" s="78" t="s">
        <v>52</v>
      </c>
      <c r="H11" s="78" t="s">
        <v>44</v>
      </c>
      <c r="I11" s="78" t="s">
        <v>41</v>
      </c>
      <c r="J11" s="74"/>
      <c r="K11" s="79">
        <f t="shared" si="0"/>
        <v>30000</v>
      </c>
      <c r="L11" s="79">
        <f t="shared" si="1"/>
        <v>30000</v>
      </c>
      <c r="M11" s="80">
        <v>30000</v>
      </c>
      <c r="N11" s="80">
        <v>0</v>
      </c>
      <c r="O11" s="80">
        <v>0</v>
      </c>
      <c r="P11" s="80">
        <v>0</v>
      </c>
      <c r="Q11" s="80">
        <v>0</v>
      </c>
      <c r="R11" s="80">
        <v>0</v>
      </c>
      <c r="S11" s="74" t="s">
        <v>66</v>
      </c>
      <c r="T11" s="78" t="s">
        <v>41</v>
      </c>
      <c r="U11" s="78" t="s">
        <v>41</v>
      </c>
      <c r="V11" s="78" t="s">
        <v>41</v>
      </c>
      <c r="W11" s="72" t="s">
        <v>41</v>
      </c>
      <c r="X11" s="72" t="s">
        <v>67</v>
      </c>
      <c r="Y11" s="72" t="s">
        <v>68</v>
      </c>
      <c r="Z11" s="81" t="s">
        <v>69</v>
      </c>
      <c r="AA11" s="81" t="s">
        <v>49</v>
      </c>
      <c r="AB11" s="74"/>
      <c r="AC11" s="74"/>
      <c r="AD11" s="82"/>
      <c r="AE11" s="83" t="s">
        <v>50</v>
      </c>
    </row>
    <row r="12" spans="1:31" s="2" customFormat="1" ht="155.25">
      <c r="A12" s="72" t="s">
        <v>40</v>
      </c>
      <c r="B12" s="72" t="s">
        <v>41</v>
      </c>
      <c r="C12" s="74" t="s">
        <v>70</v>
      </c>
      <c r="D12" s="75" t="str">
        <f>IF(A12="補",VLOOKUP(C12,'[1]事業名一覧 '!$A$3:$C$55,3,FALSE),"")</f>
        <v/>
      </c>
      <c r="E12" s="78" t="s">
        <v>43</v>
      </c>
      <c r="F12" s="77" t="s">
        <v>44</v>
      </c>
      <c r="G12" s="78" t="s">
        <v>52</v>
      </c>
      <c r="H12" s="78" t="s">
        <v>44</v>
      </c>
      <c r="I12" s="78" t="s">
        <v>41</v>
      </c>
      <c r="J12" s="74"/>
      <c r="K12" s="79">
        <f t="shared" si="0"/>
        <v>20000</v>
      </c>
      <c r="L12" s="79">
        <f t="shared" si="1"/>
        <v>20000</v>
      </c>
      <c r="M12" s="80">
        <v>20000</v>
      </c>
      <c r="N12" s="80">
        <v>0</v>
      </c>
      <c r="O12" s="80">
        <v>0</v>
      </c>
      <c r="P12" s="80">
        <v>0</v>
      </c>
      <c r="Q12" s="80">
        <v>0</v>
      </c>
      <c r="R12" s="80">
        <v>0</v>
      </c>
      <c r="S12" s="74" t="s">
        <v>71</v>
      </c>
      <c r="T12" s="78" t="s">
        <v>41</v>
      </c>
      <c r="U12" s="78" t="s">
        <v>41</v>
      </c>
      <c r="V12" s="78" t="s">
        <v>41</v>
      </c>
      <c r="W12" s="72" t="s">
        <v>41</v>
      </c>
      <c r="X12" s="72" t="s">
        <v>54</v>
      </c>
      <c r="Y12" s="72" t="s">
        <v>55</v>
      </c>
      <c r="Z12" s="81" t="s">
        <v>72</v>
      </c>
      <c r="AA12" s="81" t="s">
        <v>49</v>
      </c>
      <c r="AB12" s="74"/>
      <c r="AC12" s="74"/>
      <c r="AD12" s="82"/>
      <c r="AE12" s="83" t="s">
        <v>50</v>
      </c>
    </row>
    <row r="13" spans="1:31" s="2" customFormat="1" ht="276">
      <c r="A13" s="72" t="s">
        <v>40</v>
      </c>
      <c r="B13" s="72" t="s">
        <v>41</v>
      </c>
      <c r="C13" s="74" t="s">
        <v>73</v>
      </c>
      <c r="D13" s="75" t="str">
        <f>IF(A13="補",VLOOKUP(C13,'[1]事業名一覧 '!$A$3:$C$55,3,FALSE),"")</f>
        <v/>
      </c>
      <c r="E13" s="78" t="s">
        <v>43</v>
      </c>
      <c r="F13" s="77" t="s">
        <v>44</v>
      </c>
      <c r="G13" s="78" t="s">
        <v>52</v>
      </c>
      <c r="H13" s="78" t="s">
        <v>44</v>
      </c>
      <c r="I13" s="78" t="s">
        <v>41</v>
      </c>
      <c r="J13" s="74"/>
      <c r="K13" s="79">
        <f t="shared" si="0"/>
        <v>45000</v>
      </c>
      <c r="L13" s="79">
        <f t="shared" si="1"/>
        <v>45000</v>
      </c>
      <c r="M13" s="80">
        <v>45000</v>
      </c>
      <c r="N13" s="80">
        <v>0</v>
      </c>
      <c r="O13" s="80">
        <v>0</v>
      </c>
      <c r="P13" s="80">
        <v>0</v>
      </c>
      <c r="Q13" s="80">
        <v>0</v>
      </c>
      <c r="R13" s="80">
        <v>0</v>
      </c>
      <c r="S13" s="74" t="s">
        <v>74</v>
      </c>
      <c r="T13" s="78" t="s">
        <v>41</v>
      </c>
      <c r="U13" s="78" t="s">
        <v>41</v>
      </c>
      <c r="V13" s="78" t="s">
        <v>41</v>
      </c>
      <c r="W13" s="72" t="s">
        <v>41</v>
      </c>
      <c r="X13" s="72" t="s">
        <v>54</v>
      </c>
      <c r="Y13" s="72" t="s">
        <v>55</v>
      </c>
      <c r="Z13" s="81" t="s">
        <v>75</v>
      </c>
      <c r="AA13" s="81" t="s">
        <v>49</v>
      </c>
      <c r="AB13" s="74"/>
      <c r="AC13" s="74"/>
      <c r="AD13" s="82"/>
      <c r="AE13" s="83" t="s">
        <v>50</v>
      </c>
    </row>
    <row r="14" spans="1:31" s="2" customFormat="1" ht="172.5">
      <c r="A14" s="72" t="s">
        <v>40</v>
      </c>
      <c r="B14" s="72" t="s">
        <v>41</v>
      </c>
      <c r="C14" s="74" t="s">
        <v>76</v>
      </c>
      <c r="D14" s="75" t="str">
        <f>IF(A14="補",VLOOKUP(C14,'[1]事業名一覧 '!$A$3:$C$55,3,FALSE),"")</f>
        <v/>
      </c>
      <c r="E14" s="78" t="s">
        <v>43</v>
      </c>
      <c r="F14" s="77" t="s">
        <v>44</v>
      </c>
      <c r="G14" s="78" t="s">
        <v>52</v>
      </c>
      <c r="H14" s="78" t="s">
        <v>44</v>
      </c>
      <c r="I14" s="78" t="s">
        <v>41</v>
      </c>
      <c r="J14" s="74"/>
      <c r="K14" s="79">
        <f t="shared" si="0"/>
        <v>10000</v>
      </c>
      <c r="L14" s="79">
        <f t="shared" si="1"/>
        <v>10000</v>
      </c>
      <c r="M14" s="80">
        <v>10000</v>
      </c>
      <c r="N14" s="80">
        <v>0</v>
      </c>
      <c r="O14" s="80">
        <v>0</v>
      </c>
      <c r="P14" s="80">
        <v>0</v>
      </c>
      <c r="Q14" s="80">
        <v>0</v>
      </c>
      <c r="R14" s="80">
        <v>0</v>
      </c>
      <c r="S14" s="74" t="s">
        <v>77</v>
      </c>
      <c r="T14" s="78" t="s">
        <v>41</v>
      </c>
      <c r="U14" s="78" t="s">
        <v>41</v>
      </c>
      <c r="V14" s="78" t="s">
        <v>41</v>
      </c>
      <c r="W14" s="72" t="s">
        <v>41</v>
      </c>
      <c r="X14" s="72" t="s">
        <v>48</v>
      </c>
      <c r="Y14" s="72" t="s">
        <v>68</v>
      </c>
      <c r="Z14" s="81" t="s">
        <v>78</v>
      </c>
      <c r="AA14" s="81" t="s">
        <v>49</v>
      </c>
      <c r="AB14" s="74"/>
      <c r="AC14" s="74"/>
      <c r="AD14" s="82"/>
      <c r="AE14" s="83" t="s">
        <v>50</v>
      </c>
    </row>
    <row r="15" spans="1:31" s="2" customFormat="1" ht="189.75">
      <c r="A15" s="72" t="s">
        <v>79</v>
      </c>
      <c r="B15" s="72" t="s">
        <v>41</v>
      </c>
      <c r="C15" s="74" t="s">
        <v>80</v>
      </c>
      <c r="D15" s="75" t="str">
        <f>IF(A15="補",VLOOKUP(C15,'[1]事業名一覧 '!$A$3:$C$55,3,FALSE),"")</f>
        <v>文部科学省</v>
      </c>
      <c r="E15" s="78" t="s">
        <v>43</v>
      </c>
      <c r="F15" s="77" t="s">
        <v>44</v>
      </c>
      <c r="G15" s="78" t="s">
        <v>81</v>
      </c>
      <c r="H15" s="78" t="s">
        <v>44</v>
      </c>
      <c r="I15" s="78" t="s">
        <v>41</v>
      </c>
      <c r="J15" s="74"/>
      <c r="K15" s="79">
        <f t="shared" si="0"/>
        <v>4050</v>
      </c>
      <c r="L15" s="79">
        <f t="shared" si="1"/>
        <v>2025</v>
      </c>
      <c r="M15" s="80">
        <v>2025</v>
      </c>
      <c r="N15" s="80">
        <v>0</v>
      </c>
      <c r="O15" s="80">
        <v>0</v>
      </c>
      <c r="P15" s="80">
        <v>0</v>
      </c>
      <c r="Q15" s="80">
        <v>2025</v>
      </c>
      <c r="R15" s="80">
        <v>0</v>
      </c>
      <c r="S15" s="74" t="s">
        <v>82</v>
      </c>
      <c r="T15" s="78" t="s">
        <v>41</v>
      </c>
      <c r="U15" s="78" t="s">
        <v>41</v>
      </c>
      <c r="V15" s="78" t="s">
        <v>41</v>
      </c>
      <c r="W15" s="72" t="s">
        <v>41</v>
      </c>
      <c r="X15" s="72" t="s">
        <v>83</v>
      </c>
      <c r="Y15" s="72" t="s">
        <v>59</v>
      </c>
      <c r="Z15" s="81" t="s">
        <v>84</v>
      </c>
      <c r="AA15" s="81" t="s">
        <v>49</v>
      </c>
      <c r="AB15" s="74"/>
      <c r="AC15" s="74" t="s">
        <v>85</v>
      </c>
      <c r="AD15" s="82"/>
      <c r="AE15" s="83" t="s">
        <v>86</v>
      </c>
    </row>
    <row r="16" spans="1:31" s="2" customFormat="1" ht="207">
      <c r="A16" s="72" t="s">
        <v>40</v>
      </c>
      <c r="B16" s="72" t="s">
        <v>44</v>
      </c>
      <c r="C16" s="74" t="s">
        <v>87</v>
      </c>
      <c r="D16" s="75" t="str">
        <f>IF(A16="補",VLOOKUP(C16,'[1]事業名一覧 '!$A$3:$C$55,3,FALSE),"")</f>
        <v/>
      </c>
      <c r="E16" s="78" t="s">
        <v>88</v>
      </c>
      <c r="F16" s="77" t="s">
        <v>44</v>
      </c>
      <c r="G16" s="78" t="s">
        <v>89</v>
      </c>
      <c r="H16" s="78" t="s">
        <v>44</v>
      </c>
      <c r="I16" s="78" t="s">
        <v>90</v>
      </c>
      <c r="J16" s="74"/>
      <c r="K16" s="79">
        <f t="shared" si="0"/>
        <v>21111</v>
      </c>
      <c r="L16" s="79">
        <f t="shared" si="1"/>
        <v>21111</v>
      </c>
      <c r="M16" s="80">
        <v>0</v>
      </c>
      <c r="N16" s="80">
        <v>0</v>
      </c>
      <c r="O16" s="80">
        <v>21111</v>
      </c>
      <c r="P16" s="80">
        <v>0</v>
      </c>
      <c r="Q16" s="80">
        <v>0</v>
      </c>
      <c r="R16" s="80">
        <v>0</v>
      </c>
      <c r="S16" s="74" t="s">
        <v>91</v>
      </c>
      <c r="T16" s="78" t="s">
        <v>41</v>
      </c>
      <c r="U16" s="78" t="s">
        <v>41</v>
      </c>
      <c r="V16" s="78" t="s">
        <v>44</v>
      </c>
      <c r="W16" s="72" t="s">
        <v>41</v>
      </c>
      <c r="X16" s="72" t="s">
        <v>92</v>
      </c>
      <c r="Y16" s="72" t="s">
        <v>55</v>
      </c>
      <c r="Z16" s="81" t="s">
        <v>93</v>
      </c>
      <c r="AA16" s="81" t="s">
        <v>49</v>
      </c>
      <c r="AB16" s="74"/>
      <c r="AC16" s="74"/>
      <c r="AD16" s="82"/>
      <c r="AE16" s="83" t="s">
        <v>50</v>
      </c>
    </row>
    <row r="17" spans="1:31" s="2" customFormat="1" ht="241.5">
      <c r="A17" s="72" t="s">
        <v>40</v>
      </c>
      <c r="B17" s="72" t="s">
        <v>44</v>
      </c>
      <c r="C17" s="74" t="s">
        <v>94</v>
      </c>
      <c r="D17" s="75" t="str">
        <f>IF(A17="補",VLOOKUP(C17,'[1]事業名一覧 '!$A$3:$C$55,3,FALSE),"")</f>
        <v/>
      </c>
      <c r="E17" s="78" t="s">
        <v>43</v>
      </c>
      <c r="F17" s="77" t="s">
        <v>44</v>
      </c>
      <c r="G17" s="78" t="s">
        <v>89</v>
      </c>
      <c r="H17" s="78" t="s">
        <v>44</v>
      </c>
      <c r="I17" s="78" t="s">
        <v>41</v>
      </c>
      <c r="J17" s="74"/>
      <c r="K17" s="79">
        <f t="shared" si="0"/>
        <v>3050</v>
      </c>
      <c r="L17" s="79">
        <f t="shared" si="1"/>
        <v>3050</v>
      </c>
      <c r="M17" s="80">
        <v>0</v>
      </c>
      <c r="N17" s="80">
        <v>3050</v>
      </c>
      <c r="O17" s="80">
        <v>0</v>
      </c>
      <c r="P17" s="80">
        <v>0</v>
      </c>
      <c r="Q17" s="80">
        <v>0</v>
      </c>
      <c r="R17" s="80">
        <v>0</v>
      </c>
      <c r="S17" s="74" t="s">
        <v>95</v>
      </c>
      <c r="T17" s="78" t="s">
        <v>41</v>
      </c>
      <c r="U17" s="78" t="s">
        <v>44</v>
      </c>
      <c r="V17" s="78" t="s">
        <v>41</v>
      </c>
      <c r="W17" s="72" t="s">
        <v>41</v>
      </c>
      <c r="X17" s="72" t="s">
        <v>92</v>
      </c>
      <c r="Y17" s="72" t="s">
        <v>59</v>
      </c>
      <c r="Z17" s="81" t="s">
        <v>96</v>
      </c>
      <c r="AA17" s="81" t="s">
        <v>49</v>
      </c>
      <c r="AB17" s="74"/>
      <c r="AC17" s="74"/>
      <c r="AD17" s="82"/>
      <c r="AE17" s="83" t="s">
        <v>97</v>
      </c>
    </row>
    <row r="18" spans="1:31" s="89" customFormat="1" ht="189.75">
      <c r="A18" s="72" t="s">
        <v>40</v>
      </c>
      <c r="B18" s="72" t="s">
        <v>41</v>
      </c>
      <c r="C18" s="74" t="s">
        <v>98</v>
      </c>
      <c r="D18" s="75" t="str">
        <f>IF(A18="補",VLOOKUP(C18,'[1]事業名一覧 '!$A$3:$C$55,3,FALSE),"")</f>
        <v/>
      </c>
      <c r="E18" s="78" t="s">
        <v>43</v>
      </c>
      <c r="F18" s="77" t="s">
        <v>44</v>
      </c>
      <c r="G18" s="78" t="s">
        <v>52</v>
      </c>
      <c r="H18" s="78" t="s">
        <v>44</v>
      </c>
      <c r="I18" s="78" t="s">
        <v>41</v>
      </c>
      <c r="J18" s="74"/>
      <c r="K18" s="79">
        <f t="shared" si="0"/>
        <v>1670</v>
      </c>
      <c r="L18" s="79">
        <f t="shared" si="1"/>
        <v>1670</v>
      </c>
      <c r="M18" s="80">
        <v>1670</v>
      </c>
      <c r="N18" s="80">
        <v>0</v>
      </c>
      <c r="O18" s="80">
        <v>0</v>
      </c>
      <c r="P18" s="80">
        <v>0</v>
      </c>
      <c r="Q18" s="80">
        <v>0</v>
      </c>
      <c r="R18" s="80">
        <v>0</v>
      </c>
      <c r="S18" s="74" t="s">
        <v>99</v>
      </c>
      <c r="T18" s="78" t="s">
        <v>41</v>
      </c>
      <c r="U18" s="78" t="s">
        <v>41</v>
      </c>
      <c r="V18" s="78" t="s">
        <v>41</v>
      </c>
      <c r="W18" s="72" t="s">
        <v>41</v>
      </c>
      <c r="X18" s="72" t="s">
        <v>68</v>
      </c>
      <c r="Y18" s="72" t="s">
        <v>59</v>
      </c>
      <c r="Z18" s="81" t="s">
        <v>100</v>
      </c>
      <c r="AA18" s="81" t="s">
        <v>49</v>
      </c>
      <c r="AB18" s="74"/>
      <c r="AC18" s="74"/>
      <c r="AD18" s="82"/>
      <c r="AE18" s="83" t="s">
        <v>50</v>
      </c>
    </row>
    <row r="19" spans="1:31" s="89" customFormat="1" ht="224.25">
      <c r="A19" s="72" t="s">
        <v>40</v>
      </c>
      <c r="B19" s="72" t="s">
        <v>41</v>
      </c>
      <c r="C19" s="74" t="s">
        <v>101</v>
      </c>
      <c r="D19" s="75" t="str">
        <f>IF(A19="補",VLOOKUP(C19,'[1]事業名一覧 '!$A$3:$C$55,3,FALSE),"")</f>
        <v/>
      </c>
      <c r="E19" s="78" t="s">
        <v>43</v>
      </c>
      <c r="F19" s="77" t="s">
        <v>44</v>
      </c>
      <c r="G19" s="78" t="s">
        <v>52</v>
      </c>
      <c r="H19" s="78" t="s">
        <v>44</v>
      </c>
      <c r="I19" s="78" t="s">
        <v>41</v>
      </c>
      <c r="J19" s="74"/>
      <c r="K19" s="79">
        <f t="shared" si="0"/>
        <v>7399</v>
      </c>
      <c r="L19" s="79">
        <f t="shared" si="1"/>
        <v>7399</v>
      </c>
      <c r="M19" s="80">
        <v>7399</v>
      </c>
      <c r="N19" s="80">
        <v>0</v>
      </c>
      <c r="O19" s="80">
        <v>0</v>
      </c>
      <c r="P19" s="80">
        <v>0</v>
      </c>
      <c r="Q19" s="80">
        <v>0</v>
      </c>
      <c r="R19" s="80">
        <v>0</v>
      </c>
      <c r="S19" s="74" t="s">
        <v>102</v>
      </c>
      <c r="T19" s="78" t="s">
        <v>41</v>
      </c>
      <c r="U19" s="78" t="s">
        <v>44</v>
      </c>
      <c r="V19" s="78" t="s">
        <v>41</v>
      </c>
      <c r="W19" s="72" t="s">
        <v>41</v>
      </c>
      <c r="X19" s="72" t="s">
        <v>68</v>
      </c>
      <c r="Y19" s="72" t="s">
        <v>59</v>
      </c>
      <c r="Z19" s="81" t="s">
        <v>100</v>
      </c>
      <c r="AA19" s="81" t="s">
        <v>49</v>
      </c>
      <c r="AB19" s="74"/>
      <c r="AC19" s="74"/>
      <c r="AD19" s="82"/>
      <c r="AE19" s="83" t="s">
        <v>50</v>
      </c>
    </row>
    <row r="20" spans="1:31" s="89" customFormat="1" ht="207">
      <c r="A20" s="72" t="s">
        <v>40</v>
      </c>
      <c r="B20" s="72" t="s">
        <v>44</v>
      </c>
      <c r="C20" s="74" t="s">
        <v>103</v>
      </c>
      <c r="D20" s="75" t="str">
        <f>IF(A20="補",VLOOKUP(C20,'[1]事業名一覧 '!$A$3:$C$55,3,FALSE),"")</f>
        <v/>
      </c>
      <c r="E20" s="78" t="s">
        <v>43</v>
      </c>
      <c r="F20" s="77" t="s">
        <v>44</v>
      </c>
      <c r="G20" s="78" t="s">
        <v>89</v>
      </c>
      <c r="H20" s="78" t="s">
        <v>44</v>
      </c>
      <c r="I20" s="78" t="s">
        <v>41</v>
      </c>
      <c r="J20" s="74"/>
      <c r="K20" s="79">
        <f t="shared" si="0"/>
        <v>43029</v>
      </c>
      <c r="L20" s="79">
        <f t="shared" si="1"/>
        <v>43029</v>
      </c>
      <c r="M20" s="80">
        <v>0</v>
      </c>
      <c r="N20" s="80">
        <v>43029</v>
      </c>
      <c r="O20" s="80">
        <v>0</v>
      </c>
      <c r="P20" s="80">
        <v>0</v>
      </c>
      <c r="Q20" s="80">
        <v>0</v>
      </c>
      <c r="R20" s="80">
        <v>0</v>
      </c>
      <c r="S20" s="74" t="s">
        <v>104</v>
      </c>
      <c r="T20" s="78" t="s">
        <v>41</v>
      </c>
      <c r="U20" s="78" t="s">
        <v>41</v>
      </c>
      <c r="V20" s="78" t="s">
        <v>41</v>
      </c>
      <c r="W20" s="72" t="s">
        <v>41</v>
      </c>
      <c r="X20" s="72" t="s">
        <v>105</v>
      </c>
      <c r="Y20" s="72" t="s">
        <v>59</v>
      </c>
      <c r="Z20" s="81" t="s">
        <v>106</v>
      </c>
      <c r="AA20" s="81" t="s">
        <v>49</v>
      </c>
      <c r="AB20" s="74"/>
      <c r="AC20" s="74"/>
      <c r="AD20" s="82"/>
      <c r="AE20" s="83" t="s">
        <v>97</v>
      </c>
    </row>
    <row r="21" spans="1:31" s="89" customFormat="1" ht="310.5">
      <c r="A21" s="72" t="s">
        <v>40</v>
      </c>
      <c r="B21" s="72" t="s">
        <v>44</v>
      </c>
      <c r="C21" s="74" t="s">
        <v>131</v>
      </c>
      <c r="D21" s="75" t="str">
        <f>IF(A21="補",VLOOKUP(C21,'[1]事業名一覧 '!$A$3:$C$55,3,FALSE),"")</f>
        <v/>
      </c>
      <c r="E21" s="78" t="s">
        <v>43</v>
      </c>
      <c r="F21" s="77" t="s">
        <v>44</v>
      </c>
      <c r="G21" s="78" t="s">
        <v>89</v>
      </c>
      <c r="H21" s="78" t="s">
        <v>44</v>
      </c>
      <c r="I21" s="78" t="s">
        <v>41</v>
      </c>
      <c r="J21" s="74"/>
      <c r="K21" s="79">
        <f t="shared" si="0"/>
        <v>1500</v>
      </c>
      <c r="L21" s="79">
        <f t="shared" si="1"/>
        <v>1500</v>
      </c>
      <c r="M21" s="80">
        <v>0</v>
      </c>
      <c r="N21" s="80">
        <v>1500</v>
      </c>
      <c r="O21" s="80">
        <v>0</v>
      </c>
      <c r="P21" s="80">
        <v>0</v>
      </c>
      <c r="Q21" s="80">
        <v>0</v>
      </c>
      <c r="R21" s="80">
        <v>0</v>
      </c>
      <c r="S21" s="74" t="s">
        <v>132</v>
      </c>
      <c r="T21" s="78" t="s">
        <v>41</v>
      </c>
      <c r="U21" s="78" t="s">
        <v>41</v>
      </c>
      <c r="V21" s="78" t="s">
        <v>41</v>
      </c>
      <c r="W21" s="72" t="s">
        <v>41</v>
      </c>
      <c r="X21" s="72" t="s">
        <v>105</v>
      </c>
      <c r="Y21" s="72" t="s">
        <v>59</v>
      </c>
      <c r="Z21" s="81" t="s">
        <v>107</v>
      </c>
      <c r="AA21" s="81" t="s">
        <v>49</v>
      </c>
      <c r="AB21" s="74"/>
      <c r="AC21" s="74"/>
      <c r="AD21" s="82"/>
      <c r="AE21" s="83" t="s">
        <v>97</v>
      </c>
    </row>
    <row r="22" spans="1:31" s="89" customFormat="1" ht="224.25">
      <c r="A22" s="72" t="s">
        <v>40</v>
      </c>
      <c r="B22" s="72" t="s">
        <v>44</v>
      </c>
      <c r="C22" s="74" t="s">
        <v>108</v>
      </c>
      <c r="D22" s="75" t="str">
        <f>IF(A22="補",VLOOKUP(C22,'[1]事業名一覧 '!$A$3:$C$55,3,FALSE),"")</f>
        <v/>
      </c>
      <c r="E22" s="78" t="s">
        <v>88</v>
      </c>
      <c r="F22" s="77" t="s">
        <v>44</v>
      </c>
      <c r="G22" s="78" t="s">
        <v>109</v>
      </c>
      <c r="H22" s="78" t="s">
        <v>44</v>
      </c>
      <c r="I22" s="78" t="s">
        <v>110</v>
      </c>
      <c r="J22" s="74"/>
      <c r="K22" s="79">
        <f t="shared" si="0"/>
        <v>23328</v>
      </c>
      <c r="L22" s="79">
        <f t="shared" si="1"/>
        <v>23328</v>
      </c>
      <c r="M22" s="80">
        <v>0</v>
      </c>
      <c r="N22" s="80">
        <v>0</v>
      </c>
      <c r="O22" s="80">
        <v>23328</v>
      </c>
      <c r="P22" s="80">
        <v>0</v>
      </c>
      <c r="Q22" s="80">
        <v>0</v>
      </c>
      <c r="R22" s="80">
        <v>0</v>
      </c>
      <c r="S22" s="74" t="s">
        <v>133</v>
      </c>
      <c r="T22" s="78" t="s">
        <v>41</v>
      </c>
      <c r="U22" s="78" t="s">
        <v>41</v>
      </c>
      <c r="V22" s="78" t="s">
        <v>41</v>
      </c>
      <c r="W22" s="72" t="s">
        <v>41</v>
      </c>
      <c r="X22" s="72" t="s">
        <v>105</v>
      </c>
      <c r="Y22" s="72" t="s">
        <v>59</v>
      </c>
      <c r="Z22" s="81" t="s">
        <v>107</v>
      </c>
      <c r="AA22" s="81" t="s">
        <v>49</v>
      </c>
      <c r="AB22" s="74"/>
      <c r="AC22" s="74"/>
      <c r="AD22" s="82"/>
      <c r="AE22" s="83" t="s">
        <v>111</v>
      </c>
    </row>
    <row r="23" spans="1:31" s="89" customFormat="1" ht="224.25">
      <c r="A23" s="72" t="s">
        <v>40</v>
      </c>
      <c r="B23" s="72" t="s">
        <v>44</v>
      </c>
      <c r="C23" s="74" t="s">
        <v>112</v>
      </c>
      <c r="D23" s="75" t="str">
        <f>IF(A23="補",VLOOKUP(C23,'[1]事業名一覧 '!$A$3:$C$55,3,FALSE),"")</f>
        <v/>
      </c>
      <c r="E23" s="78" t="s">
        <v>88</v>
      </c>
      <c r="F23" s="77" t="s">
        <v>44</v>
      </c>
      <c r="G23" s="78" t="s">
        <v>109</v>
      </c>
      <c r="H23" s="78" t="s">
        <v>44</v>
      </c>
      <c r="I23" s="78" t="s">
        <v>90</v>
      </c>
      <c r="J23" s="74"/>
      <c r="K23" s="79">
        <f t="shared" si="0"/>
        <v>4139</v>
      </c>
      <c r="L23" s="79">
        <f t="shared" si="1"/>
        <v>4139</v>
      </c>
      <c r="M23" s="80">
        <v>0</v>
      </c>
      <c r="N23" s="80">
        <v>0</v>
      </c>
      <c r="O23" s="80">
        <v>4139</v>
      </c>
      <c r="P23" s="80">
        <v>0</v>
      </c>
      <c r="Q23" s="80">
        <v>0</v>
      </c>
      <c r="R23" s="80">
        <v>0</v>
      </c>
      <c r="S23" s="74" t="s">
        <v>113</v>
      </c>
      <c r="T23" s="78" t="s">
        <v>41</v>
      </c>
      <c r="U23" s="78" t="s">
        <v>41</v>
      </c>
      <c r="V23" s="78" t="s">
        <v>44</v>
      </c>
      <c r="W23" s="72" t="s">
        <v>41</v>
      </c>
      <c r="X23" s="72" t="s">
        <v>92</v>
      </c>
      <c r="Y23" s="72" t="s">
        <v>59</v>
      </c>
      <c r="Z23" s="81" t="s">
        <v>93</v>
      </c>
      <c r="AA23" s="81" t="s">
        <v>49</v>
      </c>
      <c r="AB23" s="74"/>
      <c r="AC23" s="74"/>
      <c r="AD23" s="82"/>
      <c r="AE23" s="83" t="s">
        <v>111</v>
      </c>
    </row>
    <row r="24" spans="1:31" s="89" customFormat="1" ht="241.5">
      <c r="A24" s="72" t="s">
        <v>79</v>
      </c>
      <c r="B24" s="72" t="s">
        <v>41</v>
      </c>
      <c r="C24" s="74" t="s">
        <v>114</v>
      </c>
      <c r="D24" s="75" t="str">
        <f>IF(A24="補",VLOOKUP(C24,'[1]事業名一覧 '!$A$3:$C$55,3,FALSE),"")</f>
        <v>厚生労働省</v>
      </c>
      <c r="E24" s="78" t="s">
        <v>43</v>
      </c>
      <c r="F24" s="77" t="s">
        <v>44</v>
      </c>
      <c r="G24" s="78" t="s">
        <v>81</v>
      </c>
      <c r="H24" s="78" t="s">
        <v>44</v>
      </c>
      <c r="I24" s="78" t="s">
        <v>41</v>
      </c>
      <c r="J24" s="74"/>
      <c r="K24" s="79">
        <f t="shared" si="0"/>
        <v>2700</v>
      </c>
      <c r="L24" s="79">
        <f t="shared" si="1"/>
        <v>1350</v>
      </c>
      <c r="M24" s="80">
        <v>1350</v>
      </c>
      <c r="N24" s="80">
        <v>0</v>
      </c>
      <c r="O24" s="80">
        <v>0</v>
      </c>
      <c r="P24" s="80">
        <v>0</v>
      </c>
      <c r="Q24" s="80">
        <v>1350</v>
      </c>
      <c r="R24" s="80">
        <v>0</v>
      </c>
      <c r="S24" s="74" t="s">
        <v>115</v>
      </c>
      <c r="T24" s="78" t="s">
        <v>41</v>
      </c>
      <c r="U24" s="78" t="s">
        <v>41</v>
      </c>
      <c r="V24" s="78" t="s">
        <v>41</v>
      </c>
      <c r="W24" s="72" t="s">
        <v>41</v>
      </c>
      <c r="X24" s="72" t="s">
        <v>105</v>
      </c>
      <c r="Y24" s="72" t="s">
        <v>59</v>
      </c>
      <c r="Z24" s="81" t="s">
        <v>116</v>
      </c>
      <c r="AA24" s="81" t="s">
        <v>49</v>
      </c>
      <c r="AB24" s="74"/>
      <c r="AC24" s="74"/>
      <c r="AD24" s="82"/>
      <c r="AE24" s="83" t="s">
        <v>86</v>
      </c>
    </row>
    <row r="25" spans="1:31" s="89" customFormat="1" ht="327.75">
      <c r="A25" s="72" t="s">
        <v>40</v>
      </c>
      <c r="B25" s="72" t="s">
        <v>44</v>
      </c>
      <c r="C25" s="74" t="s">
        <v>117</v>
      </c>
      <c r="D25" s="75" t="str">
        <f>IF(A25="補",VLOOKUP(C25,'[1]事業名一覧 '!$A$3:$C$55,3,FALSE),"")</f>
        <v/>
      </c>
      <c r="E25" s="78" t="s">
        <v>43</v>
      </c>
      <c r="F25" s="77" t="s">
        <v>44</v>
      </c>
      <c r="G25" s="78" t="s">
        <v>109</v>
      </c>
      <c r="H25" s="78" t="s">
        <v>44</v>
      </c>
      <c r="I25" s="78" t="s">
        <v>41</v>
      </c>
      <c r="J25" s="74"/>
      <c r="K25" s="79">
        <f t="shared" si="0"/>
        <v>5320</v>
      </c>
      <c r="L25" s="79">
        <f t="shared" si="1"/>
        <v>5320</v>
      </c>
      <c r="M25" s="80">
        <v>5320</v>
      </c>
      <c r="N25" s="80">
        <v>0</v>
      </c>
      <c r="O25" s="80">
        <v>0</v>
      </c>
      <c r="P25" s="80">
        <v>0</v>
      </c>
      <c r="Q25" s="80">
        <v>0</v>
      </c>
      <c r="R25" s="80">
        <v>0</v>
      </c>
      <c r="S25" s="74" t="s">
        <v>134</v>
      </c>
      <c r="T25" s="78" t="s">
        <v>41</v>
      </c>
      <c r="U25" s="78" t="s">
        <v>44</v>
      </c>
      <c r="V25" s="78" t="s">
        <v>41</v>
      </c>
      <c r="W25" s="72" t="s">
        <v>41</v>
      </c>
      <c r="X25" s="72" t="s">
        <v>68</v>
      </c>
      <c r="Y25" s="72" t="s">
        <v>59</v>
      </c>
      <c r="Z25" s="81" t="s">
        <v>107</v>
      </c>
      <c r="AA25" s="81" t="s">
        <v>49</v>
      </c>
      <c r="AB25" s="74"/>
      <c r="AC25" s="74"/>
      <c r="AD25" s="82"/>
      <c r="AE25" s="83" t="s">
        <v>111</v>
      </c>
    </row>
    <row r="26" spans="1:31" s="89" customFormat="1" ht="327.75">
      <c r="A26" s="72" t="s">
        <v>40</v>
      </c>
      <c r="B26" s="72" t="s">
        <v>44</v>
      </c>
      <c r="C26" s="74" t="s">
        <v>118</v>
      </c>
      <c r="D26" s="75" t="str">
        <f>IF(A26="補",VLOOKUP(C26,'[1]事業名一覧 '!$A$3:$C$55,3,FALSE),"")</f>
        <v/>
      </c>
      <c r="E26" s="78" t="s">
        <v>43</v>
      </c>
      <c r="F26" s="77" t="s">
        <v>44</v>
      </c>
      <c r="G26" s="78" t="s">
        <v>109</v>
      </c>
      <c r="H26" s="78" t="s">
        <v>44</v>
      </c>
      <c r="I26" s="78" t="s">
        <v>41</v>
      </c>
      <c r="J26" s="74"/>
      <c r="K26" s="79">
        <f t="shared" si="0"/>
        <v>5320</v>
      </c>
      <c r="L26" s="79">
        <f t="shared" si="1"/>
        <v>5320</v>
      </c>
      <c r="M26" s="80">
        <v>0</v>
      </c>
      <c r="N26" s="80">
        <v>5320</v>
      </c>
      <c r="O26" s="80">
        <v>0</v>
      </c>
      <c r="P26" s="80">
        <v>0</v>
      </c>
      <c r="Q26" s="80">
        <v>0</v>
      </c>
      <c r="R26" s="80">
        <v>0</v>
      </c>
      <c r="S26" s="74" t="s">
        <v>134</v>
      </c>
      <c r="T26" s="78" t="s">
        <v>41</v>
      </c>
      <c r="U26" s="78" t="s">
        <v>44</v>
      </c>
      <c r="V26" s="78" t="s">
        <v>41</v>
      </c>
      <c r="W26" s="72" t="s">
        <v>41</v>
      </c>
      <c r="X26" s="72" t="s">
        <v>68</v>
      </c>
      <c r="Y26" s="72" t="s">
        <v>119</v>
      </c>
      <c r="Z26" s="81" t="s">
        <v>107</v>
      </c>
      <c r="AA26" s="81" t="s">
        <v>49</v>
      </c>
      <c r="AB26" s="74"/>
      <c r="AC26" s="74"/>
      <c r="AD26" s="82" t="s">
        <v>120</v>
      </c>
      <c r="AE26" s="83" t="s">
        <v>111</v>
      </c>
    </row>
    <row r="27" spans="1:31" s="89" customFormat="1" ht="310.5">
      <c r="A27" s="72" t="s">
        <v>40</v>
      </c>
      <c r="B27" s="72" t="s">
        <v>44</v>
      </c>
      <c r="C27" s="74" t="s">
        <v>121</v>
      </c>
      <c r="D27" s="75" t="str">
        <f>IF(A27="補",VLOOKUP(C27,'[1]事業名一覧 '!$A$3:$C$55,3,FALSE),"")</f>
        <v/>
      </c>
      <c r="E27" s="78" t="s">
        <v>43</v>
      </c>
      <c r="F27" s="77" t="s">
        <v>44</v>
      </c>
      <c r="G27" s="78" t="s">
        <v>109</v>
      </c>
      <c r="H27" s="78" t="s">
        <v>44</v>
      </c>
      <c r="I27" s="78" t="s">
        <v>41</v>
      </c>
      <c r="J27" s="74"/>
      <c r="K27" s="79">
        <f t="shared" si="0"/>
        <v>8400</v>
      </c>
      <c r="L27" s="79">
        <f t="shared" si="1"/>
        <v>4200</v>
      </c>
      <c r="M27" s="80">
        <v>4200</v>
      </c>
      <c r="N27" s="80">
        <v>0</v>
      </c>
      <c r="O27" s="80">
        <v>0</v>
      </c>
      <c r="P27" s="80">
        <v>0</v>
      </c>
      <c r="Q27" s="80">
        <v>0</v>
      </c>
      <c r="R27" s="80">
        <v>4200</v>
      </c>
      <c r="S27" s="74" t="s">
        <v>135</v>
      </c>
      <c r="T27" s="78" t="s">
        <v>41</v>
      </c>
      <c r="U27" s="78" t="s">
        <v>41</v>
      </c>
      <c r="V27" s="78" t="s">
        <v>44</v>
      </c>
      <c r="W27" s="72" t="s">
        <v>41</v>
      </c>
      <c r="X27" s="72" t="s">
        <v>68</v>
      </c>
      <c r="Y27" s="72" t="s">
        <v>59</v>
      </c>
      <c r="Z27" s="81" t="s">
        <v>122</v>
      </c>
      <c r="AA27" s="81" t="s">
        <v>49</v>
      </c>
      <c r="AB27" s="74"/>
      <c r="AC27" s="74"/>
      <c r="AD27" s="82"/>
      <c r="AE27" s="83" t="s">
        <v>123</v>
      </c>
    </row>
    <row r="28" spans="1:31" s="89" customFormat="1" ht="224.25">
      <c r="A28" s="72" t="s">
        <v>40</v>
      </c>
      <c r="B28" s="72" t="s">
        <v>41</v>
      </c>
      <c r="C28" s="74" t="s">
        <v>124</v>
      </c>
      <c r="D28" s="75" t="str">
        <f>IF(A28="補",VLOOKUP(C28,'[1]事業名一覧 '!$A$3:$C$55,3,FALSE),"")</f>
        <v/>
      </c>
      <c r="E28" s="78" t="s">
        <v>43</v>
      </c>
      <c r="F28" s="77" t="s">
        <v>44</v>
      </c>
      <c r="G28" s="78" t="s">
        <v>109</v>
      </c>
      <c r="H28" s="78" t="s">
        <v>44</v>
      </c>
      <c r="I28" s="78" t="s">
        <v>41</v>
      </c>
      <c r="J28" s="74"/>
      <c r="K28" s="79">
        <f t="shared" si="0"/>
        <v>1070</v>
      </c>
      <c r="L28" s="79">
        <f t="shared" si="1"/>
        <v>1070</v>
      </c>
      <c r="M28" s="80">
        <v>1070</v>
      </c>
      <c r="N28" s="80">
        <v>0</v>
      </c>
      <c r="O28" s="80">
        <v>0</v>
      </c>
      <c r="P28" s="80">
        <v>0</v>
      </c>
      <c r="Q28" s="80">
        <v>0</v>
      </c>
      <c r="R28" s="80">
        <v>0</v>
      </c>
      <c r="S28" s="74" t="s">
        <v>136</v>
      </c>
      <c r="T28" s="78" t="s">
        <v>41</v>
      </c>
      <c r="U28" s="78" t="s">
        <v>41</v>
      </c>
      <c r="V28" s="78" t="s">
        <v>41</v>
      </c>
      <c r="W28" s="72" t="s">
        <v>41</v>
      </c>
      <c r="X28" s="72" t="s">
        <v>68</v>
      </c>
      <c r="Y28" s="72" t="s">
        <v>59</v>
      </c>
      <c r="Z28" s="81" t="s">
        <v>100</v>
      </c>
      <c r="AA28" s="81" t="s">
        <v>49</v>
      </c>
      <c r="AB28" s="74"/>
      <c r="AC28" s="74"/>
      <c r="AD28" s="82"/>
      <c r="AE28" s="83" t="s">
        <v>50</v>
      </c>
    </row>
    <row r="29" spans="1:31" s="89" customFormat="1" ht="310.5">
      <c r="A29" s="90" t="s">
        <v>40</v>
      </c>
      <c r="B29" s="90" t="s">
        <v>44</v>
      </c>
      <c r="C29" s="91" t="s">
        <v>125</v>
      </c>
      <c r="D29" s="92" t="str">
        <f>IF(A29="補",VLOOKUP(C29,'[1]事業名一覧 '!$A$3:$C$55,3,FALSE),"")</f>
        <v/>
      </c>
      <c r="E29" s="93" t="s">
        <v>126</v>
      </c>
      <c r="F29" s="94" t="s">
        <v>44</v>
      </c>
      <c r="G29" s="93" t="s">
        <v>127</v>
      </c>
      <c r="H29" s="93" t="s">
        <v>44</v>
      </c>
      <c r="I29" s="93" t="s">
        <v>41</v>
      </c>
      <c r="J29" s="91"/>
      <c r="K29" s="95">
        <f t="shared" si="0"/>
        <v>1500</v>
      </c>
      <c r="L29" s="95">
        <f t="shared" si="1"/>
        <v>1500</v>
      </c>
      <c r="M29" s="96">
        <v>1500</v>
      </c>
      <c r="N29" s="96">
        <v>0</v>
      </c>
      <c r="O29" s="96">
        <v>0</v>
      </c>
      <c r="P29" s="96">
        <v>0</v>
      </c>
      <c r="Q29" s="96">
        <v>0</v>
      </c>
      <c r="R29" s="96">
        <v>0</v>
      </c>
      <c r="S29" s="91" t="s">
        <v>128</v>
      </c>
      <c r="T29" s="93" t="s">
        <v>41</v>
      </c>
      <c r="U29" s="93" t="s">
        <v>41</v>
      </c>
      <c r="V29" s="93" t="s">
        <v>41</v>
      </c>
      <c r="W29" s="90" t="s">
        <v>41</v>
      </c>
      <c r="X29" s="90" t="s">
        <v>105</v>
      </c>
      <c r="Y29" s="90" t="s">
        <v>59</v>
      </c>
      <c r="Z29" s="97" t="s">
        <v>107</v>
      </c>
      <c r="AA29" s="97" t="s">
        <v>129</v>
      </c>
      <c r="AB29" s="91"/>
      <c r="AC29" s="91"/>
      <c r="AD29" s="98"/>
      <c r="AE29" s="99" t="s">
        <v>123</v>
      </c>
    </row>
  </sheetData>
  <mergeCells count="27">
    <mergeCell ref="Q3:Q4"/>
    <mergeCell ref="R3:R4"/>
    <mergeCell ref="AB2:AB5"/>
    <mergeCell ref="AC2:AC5"/>
    <mergeCell ref="AD2:AD5"/>
    <mergeCell ref="AE2:AE5"/>
    <mergeCell ref="V2:V5"/>
    <mergeCell ref="W2:W5"/>
    <mergeCell ref="X2:X5"/>
    <mergeCell ref="Y2:Y5"/>
    <mergeCell ref="Z2:Z5"/>
    <mergeCell ref="AA2:AA5"/>
    <mergeCell ref="E2:E5"/>
    <mergeCell ref="H2:H5"/>
    <mergeCell ref="I2:I5"/>
    <mergeCell ref="S2:S5"/>
    <mergeCell ref="T2:T5"/>
    <mergeCell ref="U2:U5"/>
    <mergeCell ref="F3:F5"/>
    <mergeCell ref="J3:J5"/>
    <mergeCell ref="K3:K5"/>
    <mergeCell ref="L3:L4"/>
    <mergeCell ref="A2:A5"/>
    <mergeCell ref="B2:B5"/>
    <mergeCell ref="C2:C5"/>
    <mergeCell ref="D2:D5"/>
    <mergeCell ref="A1:AE1"/>
  </mergeCells>
  <phoneticPr fontId="2"/>
  <conditionalFormatting sqref="Q7:Q29">
    <cfRule type="expression" dxfId="10" priority="10">
      <formula>$A7="単"</formula>
    </cfRule>
  </conditionalFormatting>
  <conditionalFormatting sqref="M7:N29 P7:P29">
    <cfRule type="expression" dxfId="9" priority="6">
      <formula>$E7="重点交付金"</formula>
    </cfRule>
  </conditionalFormatting>
  <conditionalFormatting sqref="J7:J29">
    <cfRule type="expression" dxfId="8" priority="11">
      <formula>$I7&lt;&gt;"⑨推薦事業メニューよりも更に効果があると考える支援"</formula>
    </cfRule>
  </conditionalFormatting>
  <conditionalFormatting sqref="O7:O29">
    <cfRule type="expression" dxfId="7" priority="2">
      <formula>AND($C7="妊娠出産子育て支援交付金",$E7="重点交付金")</formula>
    </cfRule>
    <cfRule type="expression" dxfId="6" priority="7">
      <formula>$E7="通常交付金"</formula>
    </cfRule>
    <cfRule type="expression" dxfId="5" priority="8">
      <formula>$A7="補"</formula>
    </cfRule>
  </conditionalFormatting>
  <conditionalFormatting sqref="M7:M29">
    <cfRule type="expression" dxfId="4" priority="5">
      <formula>#REF!="R4"</formula>
    </cfRule>
  </conditionalFormatting>
  <conditionalFormatting sqref="N7:N29">
    <cfRule type="expression" dxfId="3" priority="3">
      <formula>AND($C7="妊娠出産子育て支援交付金",$B7="○",$E7="通常交付金")</formula>
    </cfRule>
    <cfRule type="expression" dxfId="2" priority="9">
      <formula>$B7="－"</formula>
    </cfRule>
  </conditionalFormatting>
  <conditionalFormatting sqref="N7:P29">
    <cfRule type="expression" dxfId="1" priority="4">
      <formula>#REF!="R3"</formula>
    </cfRule>
  </conditionalFormatting>
  <dataValidations count="8">
    <dataValidation type="list" allowBlank="1" showErrorMessage="1" sqref="B7:B29" xr:uid="{8344AFAF-BCB0-4902-B0DD-B032E19672B8}">
      <formula1>コロナ禍において原油価格・物価高騰等に直面する生活者や事業者に対する支援</formula1>
    </dataValidation>
    <dataValidation type="list" allowBlank="1" showInputMessage="1" showErrorMessage="1" sqref="H7:H29" xr:uid="{868F1D38-D715-431A-8CC8-1EEA115043F3}">
      <formula1>対象外経費に臨時交付金を充当していない</formula1>
    </dataValidation>
    <dataValidation type="list" allowBlank="1" showErrorMessage="1" sqref="F7:F29" xr:uid="{5FE412AB-74CD-4657-88ED-72D8D643AEFC}">
      <formula1>コロナ感染症への対応として必要な事業</formula1>
    </dataValidation>
    <dataValidation type="list" allowBlank="1" showInputMessage="1" showErrorMessage="1" sqref="U7:U29" xr:uid="{604A3F50-EC98-4682-8DE0-7EC79325996D}">
      <formula1>特定事業者等支援</formula1>
    </dataValidation>
    <dataValidation type="list" allowBlank="1" showInputMessage="1" showErrorMessage="1" sqref="V7:V29" xr:uid="{706B7151-8410-4504-BF74-693FD5AB18D1}">
      <formula1>個人を対象とした給付金等</formula1>
    </dataValidation>
    <dataValidation type="list" allowBlank="1" showErrorMessage="1" sqref="A7:A29" xr:uid="{22E16B83-39D8-401F-83FD-40EA0D0BC9F4}">
      <formula1>補助・単独</formula1>
    </dataValidation>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C7:C29" xr:uid="{36ADA04A-6C45-4565-B8DA-30A6A88E665D}"/>
    <dataValidation allowBlank="1" showErrorMessage="1" sqref="D7:D29 J7:J29 AB7:AD29" xr:uid="{67AEA015-D728-4512-8E63-135F9CBF06E9}"/>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18338DE5-589B-422B-8928-DD15D8E8B072}">
            <xm:f>A7&lt;&gt;[03461_岩手県大槌町_4.xlsx]転記作業用!#REF!</xm:f>
            <x14:dxf>
              <fill>
                <patternFill>
                  <bgColor theme="5" tint="0.79998168889431442"/>
                </patternFill>
              </fill>
            </x14:dxf>
          </x14:cfRule>
          <xm:sqref>A7:AE29</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prompt="B列（国の予算年度）を選択した後に、プルダウンから選択できるようになります。" xr:uid="{1AE49E76-1F25-413B-A93B-06570B4224A1}">
          <x14:formula1>
            <xm:f>INDIRECT([03461_岩手県大槌町_4.xlsx]フラグ管理用!#REF!)</xm:f>
          </x14:formula1>
          <xm:sqref>G7:G29</xm:sqref>
        </x14:dataValidation>
        <x14:dataValidation type="list" allowBlank="1" showInputMessage="1" showErrorMessage="1" prompt="E列（交付金の区分）を選択した後に、プルダウンから選択できるようになります。" xr:uid="{72F93B2E-BCA2-409A-98FA-209A95764A1A}">
          <x14:formula1>
            <xm:f>INDIRECT([03461_岩手県大槌町_4.xlsx]フラグ管理用!#REF!)</xm:f>
          </x14:formula1>
          <xm:sqref>I7:I29</xm:sqref>
        </x14:dataValidation>
        <x14:dataValidation type="list" allowBlank="1" showInputMessage="1" showErrorMessage="1" prompt="C列（補助・単独）を選択した後に、プルダウンから選択できるようになります。" xr:uid="{46A1090A-BE3E-4A02-91B2-9A74CBC17709}">
          <x14:formula1>
            <xm:f>INDIRECT([03461_岩手県大槌町_4.xlsx]フラグ管理用!#REF!)</xm:f>
          </x14:formula1>
          <xm:sqref>T7:T29</xm:sqref>
        </x14:dataValidation>
        <x14:dataValidation type="list" allowBlank="1" showInputMessage="1" showErrorMessage="1" prompt="C列（補助・単独）を選択した後に、プルダウンから選択できるようになります。" xr:uid="{E2CAE428-F292-4B56-B2AF-FC1ABB6470A2}">
          <x14:formula1>
            <xm:f>INDIRECT([03461_岩手県大槌町_4.xlsx]フラグ管理用!#REF!)</xm:f>
          </x14:formula1>
          <xm:sqref>W7:W29</xm:sqref>
        </x14:dataValidation>
        <x14:dataValidation type="list" allowBlank="1" showInputMessage="1" showErrorMessage="1" prompt="B列（国の予算年度）及びC列（補助・単独）を選択した後に、プルダウンから選択できるようになります。基金事業については、Y列（基金）にて○を選択後R5.4以降が選択できるようになります。_x000a_また、令和４年度予算分を充当する事業についてもR5.4以降が選択できるようになります。" xr:uid="{F7BCFFBF-40B7-4BAE-9425-2ABC86BEEEAE}">
          <x14:formula1>
            <xm:f>INDIRECT([03461_岩手県大槌町_4.xlsx]フラグ管理用!#REF!)</xm:f>
          </x14:formula1>
          <xm:sqref>Y7:Y29</xm:sqref>
        </x14:dataValidation>
        <x14:dataValidation type="list" allowBlank="1" showInputMessage="1" showErrorMessage="1" prompt="C列（補助・単独）を選択した後に、プルダウンから選択できるようになります。" xr:uid="{B849592E-B936-471A-B44A-4BB6C34FD8FC}">
          <x14:formula1>
            <xm:f>INDIRECT([03461_岩手県大槌町_4.xlsx]フラグ管理用!#REF!)</xm:f>
          </x14:formula1>
          <xm:sqref>X7:X29</xm:sqref>
        </x14:dataValidation>
        <x14:dataValidation type="list" allowBlank="1" showInputMessage="1" showErrorMessage="1" prompt="C列（補助・単独）を選択した後に、プルダウンから選択できるようになります。協力要請推進枠又は検査促進枠の地方負担分に充当する事業については、V列にて○を選択後過年度の予算区分も選択できるようになります。" xr:uid="{F34B8C4F-D4DF-4AD2-B9A6-93F8C08C465C}">
          <x14:formula1>
            <xm:f>INDIRECT([03461_岩手県大槌町_4.xlsx]フラグ管理用!#REF!)</xm:f>
          </x14:formula1>
          <xm:sqref>AE7:AE29</xm:sqref>
        </x14:dataValidation>
        <x14:dataValidation type="list" allowBlank="1" showInputMessage="1" showErrorMessage="1" prompt="B列（国の予算年度）・C列（補助・単独）・D列（コロナ禍において原油価格・物価高騰等に直面する生活者や事業者に対する支援）を選択した後に、プルダウンから選択できるようになります。_x000a_E列（事業名称）にて妊娠出産子育て支援交付金を入力した場合、重点交付金からも選択できるようになります。" xr:uid="{D61CA010-7DDA-4FA3-803E-1166BE3F3CB6}">
          <x14:formula1>
            <xm:f>INDIRECT([03461_岩手県大槌町_4.xlsx]フラグ管理用!#REF!)</xm:f>
          </x14:formula1>
          <xm:sqref>E7:E29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2023-10-24T07:56:39Z</dcterms:modified>
</cp:coreProperties>
</file>